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500" windowWidth="12240" windowHeight="3360" activeTab="1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17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'46'!$A$1:$M$16</definedName>
    <definedName name="_xlnm.Print_Area" localSheetId="8">'47'!$A$1:$J$16</definedName>
    <definedName name="_xlnm.Print_Area" localSheetId="5">Gr_17!$A$1:$P$32</definedName>
    <definedName name="_xlnm.Print_Area" localSheetId="1">التقديم!$A$1:$C$13</definedName>
    <definedName name="_xlnm.Print_Area" localSheetId="0">المقدمة!$A$1:$A$41</definedName>
  </definedNames>
  <calcPr calcId="145621" calcMode="manual"/>
</workbook>
</file>

<file path=xl/calcChain.xml><?xml version="1.0" encoding="utf-8"?>
<calcChain xmlns="http://schemas.openxmlformats.org/spreadsheetml/2006/main">
  <c r="H16" i="41" l="1"/>
  <c r="H16" i="52" l="1"/>
  <c r="F16" i="52"/>
  <c r="D16" i="52"/>
  <c r="K16" i="51"/>
  <c r="J16" i="51"/>
  <c r="I16" i="51"/>
  <c r="H16" i="51"/>
  <c r="G16" i="51"/>
  <c r="F16" i="51"/>
  <c r="E16" i="51"/>
  <c r="D16" i="51"/>
  <c r="C16" i="51"/>
  <c r="C12" i="52" l="1"/>
  <c r="C11" i="52"/>
  <c r="C10" i="52"/>
  <c r="C15" i="52"/>
  <c r="C14" i="52"/>
  <c r="C13" i="52"/>
  <c r="E15" i="52"/>
  <c r="E14" i="52"/>
  <c r="E13" i="52"/>
  <c r="E10" i="52"/>
  <c r="E12" i="52"/>
  <c r="E11" i="52"/>
  <c r="G15" i="52"/>
  <c r="G14" i="52"/>
  <c r="G13" i="52"/>
  <c r="G12" i="52"/>
  <c r="G11" i="52"/>
  <c r="G10" i="52"/>
  <c r="F15" i="48"/>
  <c r="C15" i="48"/>
  <c r="I14" i="45"/>
  <c r="F13" i="45"/>
  <c r="G16" i="41"/>
  <c r="F16" i="41"/>
  <c r="E16" i="41"/>
  <c r="D15" i="41"/>
  <c r="C15" i="41"/>
  <c r="D14" i="41"/>
  <c r="C14" i="41"/>
  <c r="D13" i="41"/>
  <c r="C13" i="41"/>
  <c r="C16" i="52" l="1"/>
  <c r="E16" i="52"/>
  <c r="G16" i="52"/>
  <c r="K16" i="45"/>
  <c r="F14" i="48"/>
  <c r="H16" i="48"/>
  <c r="C16" i="41"/>
  <c r="F14" i="45"/>
  <c r="E14" i="45" s="1"/>
  <c r="C14" i="45" s="1"/>
  <c r="I15" i="45"/>
  <c r="G16" i="45"/>
  <c r="E16" i="48"/>
  <c r="D16" i="41"/>
  <c r="D16" i="48"/>
  <c r="J16" i="45"/>
  <c r="D16" i="45"/>
  <c r="H16" i="45"/>
  <c r="F15" i="45"/>
  <c r="C14" i="48"/>
  <c r="I13" i="45"/>
  <c r="F13" i="48"/>
  <c r="C13" i="48"/>
  <c r="G16" i="48"/>
  <c r="F16" i="48" l="1"/>
  <c r="E15" i="45"/>
  <c r="C15" i="45" s="1"/>
  <c r="F16" i="45"/>
  <c r="C16" i="48"/>
  <c r="I16" i="45"/>
  <c r="E13" i="45"/>
  <c r="C13" i="45" s="1"/>
  <c r="C16" i="45" l="1"/>
  <c r="E16" i="45"/>
</calcChain>
</file>

<file path=xl/sharedStrings.xml><?xml version="1.0" encoding="utf-8"?>
<sst xmlns="http://schemas.openxmlformats.org/spreadsheetml/2006/main" count="229" uniqueCount="148">
  <si>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</si>
  <si>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</si>
  <si>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</si>
  <si>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</si>
  <si>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</si>
  <si>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</si>
  <si>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</si>
  <si>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</si>
  <si>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</si>
  <si>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</si>
  <si>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</si>
  <si>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</si>
  <si>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</si>
  <si>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</si>
  <si>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</si>
  <si>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</si>
  <si>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</si>
  <si>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</si>
  <si>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</si>
  <si>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</si>
  <si>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</si>
  <si>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</si>
  <si>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</si>
  <si>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</si>
  <si>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</si>
  <si>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</si>
  <si>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</si>
  <si>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</si>
  <si>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</si>
  <si>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</si>
  <si>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</si>
  <si>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</si>
  <si>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</si>
  <si>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</si>
  <si>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</si>
  <si>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</si>
  <si>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</si>
  <si>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</si>
  <si>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</si>
  <si>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</si>
  <si>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</si>
  <si>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</si>
  <si>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</si>
  <si>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</si>
  <si>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</si>
  <si>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</si>
  <si>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</si>
  <si>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</si>
  <si>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</si>
  <si>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</si>
  <si>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</si>
  <si>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</si>
  <si>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</si>
  <si>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</si>
  <si>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</si>
  <si>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</si>
  <si>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</si>
  <si>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</si>
  <si>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</si>
  <si>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</si>
  <si>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</si>
  <si>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</si>
  <si>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</si>
  <si>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</si>
  <si>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</si>
  <si>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</si>
  <si>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</si>
  <si>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</si>
  <si>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</si>
  <si>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</si>
  <si>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</si>
  <si>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</si>
  <si>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</si>
  <si>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</si>
  <si>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</si>
  <si>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</si>
  <si>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</si>
  <si>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</si>
  <si>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</si>
  <si>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</si>
  <si>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</si>
  <si>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</si>
  <si>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</si>
  <si>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</si>
  <si>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</si>
  <si>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</si>
  <si>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</si>
  <si>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</si>
  <si>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</si>
  <si>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</si>
  <si>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</si>
  <si>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</si>
  <si>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</si>
  <si>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</si>
  <si>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</si>
  <si>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</si>
  <si>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</si>
  <si>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</si>
  <si>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</si>
  <si>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</si>
  <si>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</si>
  <si>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</si>
  <si>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</si>
  <si>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</si>
  <si>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</si>
  <si>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</si>
  <si>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</si>
  <si>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</si>
  <si>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</si>
  <si>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</si>
  <si>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</si>
  <si>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</si>
  <si>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</si>
  <si>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</si>
  <si>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</si>
  <si>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</si>
  <si>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</si>
  <si>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</si>
  <si>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Graph (17) شكل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</si>
  <si>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</si>
  <si>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</si>
  <si>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</si>
  <si>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</si>
  <si>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</si>
  <si>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</si>
  <si>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</si>
  <si>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</si>
  <si>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2015-2017</t>
  </si>
  <si>
    <t>ويتضمن هذا الفصل بعض المؤشرات عن عام 2017.</t>
  </si>
  <si>
    <t xml:space="preserve"> - بحث إحصاءات تجارة الجملة والتجزئة لعام 2017م</t>
  </si>
  <si>
    <t>This chapter includes some of the indicators for the year 2017.</t>
  </si>
  <si>
    <t xml:space="preserve"> - Wholesale and Retail Trade Statistics Survey
   2017.</t>
  </si>
  <si>
    <t>تقديرات القيمة المضافة حسب النشاط الاقتصادي
إحصاءات تجارة الجملة والتجزئة
2017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</si>
  <si>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2017</t>
    </r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</si>
  <si>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</si>
  <si>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</si>
  <si>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</si>
  <si>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</si>
  <si>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</si>
  <si>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</si>
  <si>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</si>
  <si>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</si>
  <si>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</si>
  <si>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</si>
  <si>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</si>
  <si>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</si>
  <si>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 xml:space="preserve"> - التعداد العام للمنشآت الاقتصادية 2015م.</t>
  </si>
  <si>
    <t xml:space="preserve"> - General Census of Economic Establishments
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</si>
</sst>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0.0"/>
    <numFmt numFmtId="166" formatCode="0_ "/>
  </numFmts>
  <fonts count="57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akkal Majalla"/>
    </font>
    <font>
      <b/>
      <sz val="12"/>
      <name val="Sakkal Majalla"/>
    </font>
    <font>
      <b/>
      <sz val="10"/>
      <name val="Arial Black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77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5" fontId="1" fillId="0" borderId="11" xfId="36" applyNumberFormat="1" applyFont="1" applyBorder="1" applyAlignment="1">
      <alignment horizontal="center" vertical="center"/>
    </xf>
    <xf numFmtId="165" fontId="1" fillId="3" borderId="14" xfId="36" applyNumberFormat="1" applyFont="1" applyFill="1" applyBorder="1" applyAlignment="1">
      <alignment horizontal="center" vertical="center"/>
    </xf>
    <xf numFmtId="165" fontId="1" fillId="0" borderId="14" xfId="36" applyNumberFormat="1" applyFont="1" applyBorder="1" applyAlignment="1">
      <alignment horizontal="center" vertical="center"/>
    </xf>
    <xf numFmtId="165" fontId="1" fillId="3" borderId="17" xfId="36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5" fontId="11" fillId="4" borderId="22" xfId="1" applyNumberFormat="1" applyFont="1" applyFill="1" applyBorder="1" applyAlignment="1">
      <alignment horizontal="center" vertical="center"/>
    </xf>
    <xf numFmtId="165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11" fillId="4" borderId="25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11" fillId="3" borderId="25" xfId="16" applyFont="1" applyFill="1" applyBorder="1" applyAlignment="1">
      <alignment horizontal="center" vertical="center" wrapText="1"/>
    </xf>
    <xf numFmtId="0" fontId="1" fillId="3" borderId="26" xfId="16" applyFont="1" applyFill="1" applyBorder="1" applyAlignment="1">
      <alignment horizontal="center" vertical="center" wrapTex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11" fillId="4" borderId="23" xfId="16" applyFont="1" applyFill="1" applyBorder="1" applyAlignment="1">
      <alignment horizontal="center" vertical="center" wrapText="1"/>
    </xf>
    <xf numFmtId="0" fontId="1" fillId="4" borderId="27" xfId="16" applyFont="1" applyFill="1" applyBorder="1" applyAlignment="1">
      <alignment horizontal="center" vertical="center" wrapTex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6" fontId="37" fillId="0" borderId="0" xfId="16" applyNumberFormat="1" applyFont="1" applyAlignment="1">
      <alignment horizontal="right"/>
    </xf>
    <xf numFmtId="0" fontId="1" fillId="4" borderId="25" xfId="16" applyFont="1" applyFill="1" applyBorder="1" applyAlignment="1">
      <alignment horizontal="right" vertical="center" wrapText="1" indent="1"/>
    </xf>
    <xf numFmtId="0" fontId="1" fillId="3" borderId="26" xfId="16" applyFont="1" applyFill="1" applyBorder="1" applyAlignment="1">
      <alignment horizontal="right" vertical="center" wrapText="1" indent="1"/>
    </xf>
    <xf numFmtId="0" fontId="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right" vertical="center" wrapText="1" indent="1"/>
    </xf>
    <xf numFmtId="0" fontId="21" fillId="0" borderId="0" xfId="16" applyFont="1"/>
    <xf numFmtId="166" fontId="11" fillId="4" borderId="11" xfId="16" applyNumberFormat="1" applyFont="1" applyFill="1" applyBorder="1" applyAlignment="1">
      <alignment horizontal="center" vertical="center"/>
    </xf>
    <xf numFmtId="166" fontId="1" fillId="4" borderId="11" xfId="16" applyNumberFormat="1" applyFont="1" applyFill="1" applyBorder="1" applyAlignment="1">
      <alignment horizontal="center" vertical="center"/>
    </xf>
    <xf numFmtId="166" fontId="11" fillId="3" borderId="11" xfId="16" applyNumberFormat="1" applyFont="1" applyFill="1" applyBorder="1" applyAlignment="1">
      <alignment horizontal="center" vertical="center"/>
    </xf>
    <xf numFmtId="166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2" fontId="1" fillId="4" borderId="25" xfId="16" applyNumberFormat="1" applyFont="1" applyFill="1" applyBorder="1" applyAlignment="1">
      <alignment horizontal="right" vertical="center" wrapText="1" indent="1"/>
    </xf>
    <xf numFmtId="2" fontId="1" fillId="3" borderId="26" xfId="16" applyNumberFormat="1" applyFont="1" applyFill="1" applyBorder="1" applyAlignment="1">
      <alignment horizontal="right" vertical="center" wrapText="1" indent="1"/>
    </xf>
    <xf numFmtId="2" fontId="1" fillId="4" borderId="27" xfId="16" applyNumberFormat="1" applyFont="1" applyFill="1" applyBorder="1" applyAlignment="1">
      <alignment horizontal="right" vertical="center" wrapText="1" indent="1"/>
    </xf>
    <xf numFmtId="2" fontId="11" fillId="3" borderId="28" xfId="16" applyNumberFormat="1" applyFont="1" applyFill="1" applyBorder="1" applyAlignment="1">
      <alignment horizontal="right" vertical="center" wrapText="1" indent="1"/>
    </xf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23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4" borderId="25" xfId="16" applyFont="1" applyFill="1" applyBorder="1" applyAlignment="1">
      <alignment horizontal="right" vertical="center" wrapText="1" indent="1"/>
    </xf>
    <xf numFmtId="0" fontId="11" fillId="3" borderId="26" xfId="16" applyFont="1" applyFill="1" applyBorder="1" applyAlignment="1">
      <alignment horizontal="right" vertical="center" wrapText="1" indent="1"/>
    </xf>
    <xf numFmtId="0" fontId="1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6" fontId="11" fillId="4" borderId="17" xfId="16" applyNumberFormat="1" applyFont="1" applyFill="1" applyBorder="1" applyAlignment="1">
      <alignment horizontal="center" vertical="center"/>
    </xf>
    <xf numFmtId="166" fontId="1" fillId="4" borderId="17" xfId="16" applyNumberFormat="1" applyFont="1" applyFill="1" applyBorder="1" applyAlignment="1">
      <alignment horizontal="center" vertical="center"/>
    </xf>
    <xf numFmtId="166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5" fontId="1" fillId="3" borderId="11" xfId="36" applyNumberFormat="1" applyFont="1" applyFill="1" applyBorder="1" applyAlignment="1">
      <alignment horizontal="center" vertical="center"/>
    </xf>
    <xf numFmtId="1" fontId="11" fillId="4" borderId="11" xfId="16" applyNumberFormat="1" applyFont="1" applyFill="1" applyBorder="1" applyAlignment="1">
      <alignment horizontal="center" vertical="center"/>
    </xf>
    <xf numFmtId="1" fontId="11" fillId="3" borderId="11" xfId="16" applyNumberFormat="1" applyFont="1" applyFill="1" applyBorder="1" applyAlignment="1">
      <alignment horizontal="center" vertical="center"/>
    </xf>
    <xf numFmtId="1" fontId="11" fillId="4" borderId="17" xfId="1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 readingOrder="2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 vertical="top" readingOrder="2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 readingOrder="1"/>
    </xf>
    <xf numFmtId="0" fontId="33" fillId="0" borderId="0" xfId="16" applyFont="1" applyAlignment="1">
      <alignment vertical="center" wrapText="1"/>
    </xf>
    <xf numFmtId="0" fontId="32" fillId="0" borderId="0" xfId="16" applyFont="1" applyBorder="1" applyAlignment="1">
      <alignment horizontal="center"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1" fillId="3" borderId="30" xfId="16" applyFont="1" applyFill="1" applyBorder="1" applyAlignment="1">
      <alignment horizontal="center" wrapText="1"/>
    </xf>
    <xf numFmtId="0" fontId="16" fillId="0" borderId="0" xfId="16" applyFont="1" applyBorder="1" applyAlignment="1">
      <alignment horizontal="left" vertical="center" wrapText="1"/>
    </xf>
    <xf numFmtId="0" fontId="41" fillId="0" borderId="0" xfId="16" applyFont="1" applyBorder="1" applyAlignment="1">
      <alignment horizontal="right" vertical="center" wrapText="1" readingOrder="2"/>
    </xf>
    <xf numFmtId="0" fontId="10" fillId="3" borderId="21" xfId="16" applyFont="1" applyFill="1" applyBorder="1" applyAlignment="1">
      <alignment horizontal="center" vertical="top" wrapText="1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51" fillId="0" borderId="0" xfId="16" applyFont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1" fillId="3" borderId="30" xfId="9" applyFont="1" applyFill="1" applyBorder="1" applyAlignment="1">
      <alignment horizontal="center" vertical="center" wrapText="1" readingOrder="1"/>
    </xf>
    <xf numFmtId="0" fontId="11" fillId="3" borderId="21" xfId="9" applyFont="1" applyFill="1" applyBorder="1" applyAlignment="1">
      <alignment horizontal="center" vertical="center" wrapText="1" readingOrder="1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11" fillId="3" borderId="22" xfId="9" applyFont="1" applyFill="1" applyBorder="1" applyAlignment="1">
      <alignment horizontal="center" vertical="center" wrapText="1" readingOrder="1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</cellXfs>
  <cellStyles count="41">
    <cellStyle name="Comma" xfId="1" builtinId="3"/>
    <cellStyle name="Comma 2" xfId="2"/>
    <cellStyle name="Currency 2" xfId="3"/>
    <cellStyle name="H1" xfId="4"/>
    <cellStyle name="H2" xfId="5"/>
    <cellStyle name="had" xfId="6"/>
    <cellStyle name="had0" xfId="7"/>
    <cellStyle name="Had1" xfId="8"/>
    <cellStyle name="Had2" xfId="9"/>
    <cellStyle name="Had3" xfId="10"/>
    <cellStyle name="inxa" xfId="11"/>
    <cellStyle name="inxe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 2" xfId="18"/>
    <cellStyle name="Normal 2 3" xfId="40"/>
    <cellStyle name="Normal 2_نشره التجاره الداخليه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tA" xfId="28"/>
    <cellStyle name="Note" xfId="29" builtinId="10" customBuiltin="1"/>
    <cellStyle name="T1" xfId="30"/>
    <cellStyle name="T2" xfId="31"/>
    <cellStyle name="Total" xfId="32" builtinId="25" customBuiltin="1"/>
    <cellStyle name="Total 2" xfId="33"/>
    <cellStyle name="Total1" xfId="34"/>
    <cellStyle name="TXT1" xfId="35"/>
    <cellStyle name="TXT2" xfId="36"/>
    <cellStyle name="TXT3" xfId="37"/>
    <cellStyle name="TXT4" xfId="38"/>
    <cellStyle name="TXT5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" sourceLinked="0"/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Gr_17!$S$10:$S$12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Gr_17!$R$10:$R$12</c:f>
              <c:numCache>
                <c:formatCode>0</c:formatCode>
                <c:ptCount val="3"/>
                <c:pt idx="0">
                  <c:v>5133290</c:v>
                </c:pt>
                <c:pt idx="1">
                  <c:v>7516265</c:v>
                </c:pt>
                <c:pt idx="2">
                  <c:v>41463157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77169024"/>
        <c:axId val="77170560"/>
        <c:axId val="0"/>
      </c:bar3DChart>
      <c:catAx>
        <c:axId val="771690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77170560"/>
        <c:crosses val="autoZero"/>
        <c:auto val="1"/>
        <c:lblAlgn val="ctr"/>
        <c:lblOffset val="100"/>
        <c:noMultiLvlLbl val="0"/>
      </c:catAx>
      <c:valAx>
        <c:axId val="7717056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716902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+mn-cs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Arial Rounded MT Bold" pitchFamily="34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Arial Rounded MT Bold" pitchFamily="34" charset="0"/>
              <a:ea typeface="+mn-ea"/>
              <a:cs typeface="+mn-cs"/>
            </a:rPr>
            <a:t>WHOLESALE AND RETAIL TRADE  STATISTICS</a:t>
          </a:r>
          <a:endParaRPr lang="en-US" sz="1800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38102</xdr:rowOff>
    </xdr:from>
    <xdr:to>
      <xdr:col>0</xdr:col>
      <xdr:colOff>5084445</xdr:colOff>
      <xdr:row>4</xdr:row>
      <xdr:rowOff>234318</xdr:rowOff>
    </xdr:to>
    <xdr:pic>
      <xdr:nvPicPr>
        <xdr:cNvPr id="26855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087755" y="-1049653"/>
          <a:ext cx="2908936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590549</xdr:colOff>
      <xdr:row>2</xdr:row>
      <xdr:rowOff>176057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0089" cy="694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2545080</xdr:colOff>
      <xdr:row>0</xdr:row>
      <xdr:rowOff>40004</xdr:rowOff>
    </xdr:from>
    <xdr:to>
      <xdr:col>2</xdr:col>
      <xdr:colOff>278040</xdr:colOff>
      <xdr:row>0</xdr:row>
      <xdr:rowOff>760004</xdr:rowOff>
    </xdr:to>
    <xdr:pic>
      <xdr:nvPicPr>
        <xdr:cNvPr id="2789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080" y="40004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41909</xdr:colOff>
      <xdr:row>2</xdr:row>
      <xdr:rowOff>107477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0089" cy="6942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2346</xdr:colOff>
      <xdr:row>1</xdr:row>
      <xdr:rowOff>197094</xdr:rowOff>
    </xdr:to>
    <xdr:pic>
      <xdr:nvPicPr>
        <xdr:cNvPr id="4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128074</xdr:colOff>
      <xdr:row>2</xdr:row>
      <xdr:rowOff>125648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0089" cy="694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124344</xdr:colOff>
      <xdr:row>2</xdr:row>
      <xdr:rowOff>140035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0089" cy="694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/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125729</xdr:colOff>
      <xdr:row>0</xdr:row>
      <xdr:rowOff>694217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0089" cy="694217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1</xdr:col>
      <xdr:colOff>148589</xdr:colOff>
      <xdr:row>2</xdr:row>
      <xdr:rowOff>206537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30480"/>
          <a:ext cx="720089" cy="6942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244</xdr:col>
      <xdr:colOff>266700</xdr:colOff>
      <xdr:row>0</xdr:row>
      <xdr:rowOff>57150</xdr:rowOff>
    </xdr:from>
    <xdr:to>
      <xdr:col>246</xdr:col>
      <xdr:colOff>123825</xdr:colOff>
      <xdr:row>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45720</xdr:rowOff>
    </xdr:from>
    <xdr:to>
      <xdr:col>1</xdr:col>
      <xdr:colOff>628649</xdr:colOff>
      <xdr:row>3</xdr:row>
      <xdr:rowOff>46517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45720"/>
          <a:ext cx="720089" cy="69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5"/>
  <sheetViews>
    <sheetView showGridLines="0" view="pageBreakPreview" zoomScaleSheetLayoutView="100" workbookViewId="0">
      <selection activeCell="I9" sqref="I9"/>
    </sheetView>
  </sheetViews>
  <sheetFormatPr defaultColWidth="9.109375" defaultRowHeight="13.2" x14ac:dyDescent="0.25"/>
  <cols>
    <col min="1" max="1" width="75.109375" style="7" customWidth="1"/>
    <col min="2" max="16384" width="9.109375" style="7"/>
  </cols>
  <sheetData>
    <row r="1" spans="1:1" ht="21" customHeight="1" x14ac:dyDescent="0.25"/>
    <row r="2" spans="1:1" s="14" customFormat="1" ht="69" customHeight="1" x14ac:dyDescent="0.25">
      <c r="A2" s="13"/>
    </row>
    <row r="3" spans="1:1" s="14" customFormat="1" ht="48.75" customHeight="1" x14ac:dyDescent="0.25">
      <c r="A3" s="15"/>
    </row>
    <row r="4" spans="1:1" s="14" customFormat="1" ht="75" customHeight="1" x14ac:dyDescent="0.25">
      <c r="A4" s="16" t="s">
        <v>21</v>
      </c>
    </row>
    <row r="5" spans="1:1" s="8" customFormat="1" ht="24.6" customHeight="1" x14ac:dyDescent="0.25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"/>
  <sheetViews>
    <sheetView showGridLines="0" tabSelected="1" view="pageBreakPreview" zoomScaleSheetLayoutView="100" workbookViewId="0">
      <selection activeCell="A12" sqref="A12"/>
    </sheetView>
  </sheetViews>
  <sheetFormatPr defaultColWidth="9.109375" defaultRowHeight="13.2" x14ac:dyDescent="0.25"/>
  <cols>
    <col min="1" max="1" width="40.77734375" style="25" customWidth="1"/>
    <col min="2" max="2" width="2.77734375" style="19" customWidth="1"/>
    <col min="3" max="3" width="40.77734375" style="27" customWidth="1"/>
    <col min="4" max="16384" width="9.109375" style="12"/>
  </cols>
  <sheetData>
    <row r="1" spans="1:10" s="11" customFormat="1" ht="66.599999999999994" customHeight="1" x14ac:dyDescent="0.25">
      <c r="A1" s="117"/>
      <c r="B1" s="10"/>
      <c r="C1" s="10"/>
      <c r="D1" s="10"/>
      <c r="E1" s="10"/>
      <c r="F1" s="10"/>
      <c r="G1" s="10"/>
      <c r="H1" s="10"/>
      <c r="I1" s="10"/>
      <c r="J1" s="10"/>
    </row>
    <row r="2" spans="1:10" s="18" customFormat="1" ht="63.6" customHeight="1" x14ac:dyDescent="0.25">
      <c r="A2" s="134" t="s">
        <v>31</v>
      </c>
      <c r="B2" s="17"/>
      <c r="C2" s="129" t="s">
        <v>32</v>
      </c>
    </row>
    <row r="3" spans="1:10" s="21" customFormat="1" ht="54" x14ac:dyDescent="0.25">
      <c r="A3" s="135" t="s">
        <v>123</v>
      </c>
      <c r="B3" s="20"/>
      <c r="C3" s="130" t="s">
        <v>112</v>
      </c>
    </row>
    <row r="4" spans="1:10" s="21" customFormat="1" ht="11.25" customHeight="1" x14ac:dyDescent="0.25">
      <c r="A4" s="136"/>
      <c r="B4" s="20"/>
      <c r="C4" s="130"/>
    </row>
    <row r="5" spans="1:10" s="21" customFormat="1" ht="43.5" customHeight="1" x14ac:dyDescent="0.25">
      <c r="A5" s="136" t="s">
        <v>50</v>
      </c>
      <c r="B5" s="20"/>
      <c r="C5" s="131" t="s">
        <v>18</v>
      </c>
    </row>
    <row r="6" spans="1:10" s="21" customFormat="1" ht="58.95" customHeight="1" x14ac:dyDescent="0.25">
      <c r="A6" s="136" t="s">
        <v>104</v>
      </c>
      <c r="B6" s="20"/>
      <c r="C6" s="131" t="s">
        <v>48</v>
      </c>
    </row>
    <row r="7" spans="1:10" s="21" customFormat="1" ht="8.25" customHeight="1" x14ac:dyDescent="0.25">
      <c r="A7" s="136"/>
      <c r="B7" s="20"/>
      <c r="C7" s="130"/>
    </row>
    <row r="8" spans="1:10" s="21" customFormat="1" ht="35.25" customHeight="1" x14ac:dyDescent="0.25">
      <c r="A8" s="136" t="s">
        <v>130</v>
      </c>
      <c r="B8" s="20"/>
      <c r="C8" s="130" t="s">
        <v>128</v>
      </c>
    </row>
    <row r="9" spans="1:10" s="23" customFormat="1" ht="15.75" customHeight="1" x14ac:dyDescent="0.25">
      <c r="A9" s="137"/>
      <c r="B9" s="22"/>
      <c r="C9" s="132"/>
    </row>
    <row r="10" spans="1:10" ht="18" x14ac:dyDescent="0.25">
      <c r="A10" s="137" t="s">
        <v>49</v>
      </c>
      <c r="C10" s="132" t="s">
        <v>0</v>
      </c>
    </row>
    <row r="11" spans="1:10" ht="22.8" x14ac:dyDescent="0.25">
      <c r="A11" s="138" t="s">
        <v>147</v>
      </c>
      <c r="C11" s="133" t="s">
        <v>146</v>
      </c>
    </row>
    <row r="12" spans="1:10" ht="22.8" x14ac:dyDescent="0.25">
      <c r="A12" s="138" t="s">
        <v>131</v>
      </c>
      <c r="C12" s="131" t="s">
        <v>129</v>
      </c>
    </row>
    <row r="13" spans="1:10" ht="22.8" x14ac:dyDescent="0.25">
      <c r="A13" s="138" t="s">
        <v>22</v>
      </c>
      <c r="C13" s="131" t="s">
        <v>19</v>
      </c>
    </row>
    <row r="14" spans="1:10" x14ac:dyDescent="0.25">
      <c r="A14" s="24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8"/>
  <sheetViews>
    <sheetView view="pageBreakPreview" zoomScaleSheetLayoutView="100" workbookViewId="0">
      <selection activeCell="A8" sqref="A8:B8"/>
    </sheetView>
  </sheetViews>
  <sheetFormatPr defaultColWidth="10.44140625" defaultRowHeight="13.8" x14ac:dyDescent="0.25"/>
  <cols>
    <col min="1" max="1" width="9.88671875" style="73" customWidth="1"/>
    <col min="2" max="2" width="29.33203125" style="58" customWidth="1"/>
    <col min="3" max="8" width="9.88671875" style="58" customWidth="1"/>
    <col min="9" max="9" width="29.33203125" style="58" customWidth="1"/>
    <col min="10" max="10" width="9.88671875" style="58" customWidth="1"/>
    <col min="11" max="16384" width="10.44140625" style="58"/>
  </cols>
  <sheetData>
    <row r="1" spans="1:11" s="57" customFormat="1" ht="21" customHeight="1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56"/>
    </row>
    <row r="2" spans="1:11" ht="25.5" customHeight="1" x14ac:dyDescent="0.25">
      <c r="A2" s="160" t="s">
        <v>54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25.5" customHeight="1" x14ac:dyDescent="0.25">
      <c r="A3" s="164" t="s">
        <v>117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1" ht="16.5" customHeight="1" x14ac:dyDescent="0.25">
      <c r="A4" s="161">
        <v>2017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1" ht="15.75" customHeight="1" x14ac:dyDescent="0.25">
      <c r="A5" s="162" t="s">
        <v>55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1" ht="15.75" customHeight="1" x14ac:dyDescent="0.25">
      <c r="A6" s="163" t="s">
        <v>31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1" ht="15.75" customHeight="1" x14ac:dyDescent="0.25">
      <c r="A7" s="162">
        <v>2017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1:11" ht="15.6" x14ac:dyDescent="0.25">
      <c r="A8" s="139" t="s">
        <v>145</v>
      </c>
      <c r="B8" s="139"/>
      <c r="C8" s="140"/>
      <c r="D8" s="140"/>
      <c r="E8" s="140"/>
      <c r="F8" s="140"/>
      <c r="G8" s="140"/>
      <c r="H8" s="140"/>
      <c r="I8" s="141" t="s">
        <v>144</v>
      </c>
      <c r="J8" s="141"/>
    </row>
    <row r="9" spans="1:11" s="59" customFormat="1" ht="23.25" customHeight="1" x14ac:dyDescent="0.25">
      <c r="A9" s="148" t="s">
        <v>56</v>
      </c>
      <c r="B9" s="151" t="s">
        <v>57</v>
      </c>
      <c r="C9" s="144" t="s">
        <v>58</v>
      </c>
      <c r="D9" s="154"/>
      <c r="E9" s="144" t="s">
        <v>59</v>
      </c>
      <c r="F9" s="144"/>
      <c r="G9" s="144" t="s">
        <v>60</v>
      </c>
      <c r="H9" s="144"/>
      <c r="I9" s="144" t="s">
        <v>61</v>
      </c>
      <c r="J9" s="144"/>
    </row>
    <row r="10" spans="1:11" s="59" customFormat="1" ht="27" customHeight="1" x14ac:dyDescent="0.25">
      <c r="A10" s="149"/>
      <c r="B10" s="152"/>
      <c r="C10" s="155" t="s">
        <v>62</v>
      </c>
      <c r="D10" s="155"/>
      <c r="E10" s="147" t="s">
        <v>63</v>
      </c>
      <c r="F10" s="147"/>
      <c r="G10" s="147" t="s">
        <v>64</v>
      </c>
      <c r="H10" s="147"/>
      <c r="I10" s="145"/>
      <c r="J10" s="145"/>
    </row>
    <row r="11" spans="1:11" s="59" customFormat="1" ht="16.5" customHeight="1" x14ac:dyDescent="0.25">
      <c r="A11" s="149"/>
      <c r="B11" s="152"/>
      <c r="C11" s="100" t="s">
        <v>65</v>
      </c>
      <c r="D11" s="100" t="s">
        <v>66</v>
      </c>
      <c r="E11" s="100" t="s">
        <v>65</v>
      </c>
      <c r="F11" s="100" t="s">
        <v>66</v>
      </c>
      <c r="G11" s="100" t="s">
        <v>65</v>
      </c>
      <c r="H11" s="100" t="s">
        <v>66</v>
      </c>
      <c r="I11" s="145"/>
      <c r="J11" s="145"/>
    </row>
    <row r="12" spans="1:11" s="59" customFormat="1" ht="16.5" customHeight="1" x14ac:dyDescent="0.25">
      <c r="A12" s="150"/>
      <c r="B12" s="153"/>
      <c r="C12" s="60" t="s">
        <v>67</v>
      </c>
      <c r="D12" s="101" t="s">
        <v>68</v>
      </c>
      <c r="E12" s="101" t="s">
        <v>67</v>
      </c>
      <c r="F12" s="101" t="s">
        <v>68</v>
      </c>
      <c r="G12" s="101" t="s">
        <v>67</v>
      </c>
      <c r="H12" s="101" t="s">
        <v>68</v>
      </c>
      <c r="I12" s="146"/>
      <c r="J12" s="146"/>
    </row>
    <row r="13" spans="1:11" s="59" customFormat="1" ht="57" customHeight="1" thickBot="1" x14ac:dyDescent="0.3">
      <c r="A13" s="61">
        <v>45</v>
      </c>
      <c r="B13" s="62" t="s">
        <v>124</v>
      </c>
      <c r="C13" s="63">
        <f t="shared" ref="C13:D15" si="0">SUM(G13+E13)</f>
        <v>20030</v>
      </c>
      <c r="D13" s="63">
        <f t="shared" si="0"/>
        <v>623</v>
      </c>
      <c r="E13" s="64">
        <v>18037</v>
      </c>
      <c r="F13" s="64">
        <v>171</v>
      </c>
      <c r="G13" s="64">
        <v>1993</v>
      </c>
      <c r="H13" s="64">
        <v>452</v>
      </c>
      <c r="I13" s="156" t="s">
        <v>106</v>
      </c>
      <c r="J13" s="156"/>
    </row>
    <row r="14" spans="1:11" s="59" customFormat="1" ht="57" customHeight="1" thickBot="1" x14ac:dyDescent="0.3">
      <c r="A14" s="65">
        <v>46</v>
      </c>
      <c r="B14" s="66" t="s">
        <v>107</v>
      </c>
      <c r="C14" s="67">
        <f t="shared" si="0"/>
        <v>32597</v>
      </c>
      <c r="D14" s="67">
        <f t="shared" si="0"/>
        <v>1030</v>
      </c>
      <c r="E14" s="68">
        <v>30252</v>
      </c>
      <c r="F14" s="68">
        <v>478</v>
      </c>
      <c r="G14" s="68">
        <v>2345</v>
      </c>
      <c r="H14" s="68">
        <v>552</v>
      </c>
      <c r="I14" s="157" t="s">
        <v>108</v>
      </c>
      <c r="J14" s="157"/>
    </row>
    <row r="15" spans="1:11" s="59" customFormat="1" ht="57" customHeight="1" x14ac:dyDescent="0.25">
      <c r="A15" s="69">
        <v>47</v>
      </c>
      <c r="B15" s="70" t="s">
        <v>109</v>
      </c>
      <c r="C15" s="71">
        <f t="shared" si="0"/>
        <v>135379</v>
      </c>
      <c r="D15" s="71">
        <f t="shared" si="0"/>
        <v>9381</v>
      </c>
      <c r="E15" s="72">
        <v>107673</v>
      </c>
      <c r="F15" s="72">
        <v>2045</v>
      </c>
      <c r="G15" s="72">
        <v>27706</v>
      </c>
      <c r="H15" s="72">
        <v>7336</v>
      </c>
      <c r="I15" s="158" t="s">
        <v>110</v>
      </c>
      <c r="J15" s="158"/>
    </row>
    <row r="16" spans="1:11" s="59" customFormat="1" ht="57" customHeight="1" x14ac:dyDescent="0.25">
      <c r="A16" s="142" t="s">
        <v>62</v>
      </c>
      <c r="B16" s="142"/>
      <c r="C16" s="106">
        <f t="shared" ref="C16:H16" si="1">SUM(C13:C15)</f>
        <v>188006</v>
      </c>
      <c r="D16" s="106">
        <f t="shared" si="1"/>
        <v>11034</v>
      </c>
      <c r="E16" s="106">
        <f t="shared" si="1"/>
        <v>155962</v>
      </c>
      <c r="F16" s="106">
        <f t="shared" si="1"/>
        <v>2694</v>
      </c>
      <c r="G16" s="106">
        <f t="shared" si="1"/>
        <v>32044</v>
      </c>
      <c r="H16" s="106">
        <f t="shared" si="1"/>
        <v>8340</v>
      </c>
      <c r="I16" s="143" t="s">
        <v>1</v>
      </c>
      <c r="J16" s="143"/>
    </row>
    <row r="17" spans="3:8" x14ac:dyDescent="0.25">
      <c r="C17" s="74"/>
      <c r="D17" s="74"/>
    </row>
    <row r="18" spans="3:8" x14ac:dyDescent="0.3">
      <c r="C18" s="75"/>
      <c r="D18" s="75"/>
      <c r="E18" s="75"/>
      <c r="F18" s="75"/>
      <c r="G18" s="75"/>
      <c r="H18" s="75"/>
    </row>
  </sheetData>
  <mergeCells count="23">
    <mergeCell ref="A1:J1"/>
    <mergeCell ref="A2:J2"/>
    <mergeCell ref="A4:J4"/>
    <mergeCell ref="A5:J5"/>
    <mergeCell ref="A7:J7"/>
    <mergeCell ref="A6:J6"/>
    <mergeCell ref="A3:J3"/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view="pageBreakPreview" zoomScale="130" zoomScaleSheetLayoutView="130" workbookViewId="0">
      <selection activeCell="K1" sqref="K1"/>
    </sheetView>
  </sheetViews>
  <sheetFormatPr defaultColWidth="10.44140625" defaultRowHeight="13.8" x14ac:dyDescent="0.25"/>
  <cols>
    <col min="1" max="1" width="8.6640625" style="94" customWidth="1"/>
    <col min="2" max="2" width="29" style="74" bestFit="1" customWidth="1"/>
    <col min="3" max="3" width="11.88671875" style="74" customWidth="1"/>
    <col min="4" max="4" width="11.5546875" style="74" customWidth="1"/>
    <col min="5" max="5" width="13.109375" style="74" customWidth="1"/>
    <col min="6" max="8" width="10" style="74" customWidth="1"/>
    <col min="9" max="9" width="29.33203125" style="74" customWidth="1"/>
    <col min="10" max="10" width="8.6640625" style="74" customWidth="1"/>
    <col min="11" max="16384" width="10.44140625" style="74"/>
  </cols>
  <sheetData>
    <row r="1" spans="1:13" s="86" customFormat="1" ht="27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85"/>
      <c r="L1" s="85"/>
      <c r="M1" s="85"/>
    </row>
    <row r="2" spans="1:13" ht="17.399999999999999" customHeight="1" x14ac:dyDescent="0.25">
      <c r="A2" s="187" t="s">
        <v>101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3" ht="17.399999999999999" customHeight="1" x14ac:dyDescent="0.25">
      <c r="A3" s="191" t="s">
        <v>117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3" ht="16.5" customHeight="1" x14ac:dyDescent="0.25">
      <c r="A4" s="188">
        <v>2017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3" ht="15.6" customHeight="1" x14ac:dyDescent="0.25">
      <c r="A5" s="189" t="s">
        <v>125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3" ht="15.6" customHeight="1" x14ac:dyDescent="0.25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3" ht="15.6" customHeight="1" x14ac:dyDescent="0.25">
      <c r="A7" s="189">
        <v>2017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3" ht="15.6" customHeight="1" x14ac:dyDescent="0.25">
      <c r="A8" s="183" t="s">
        <v>143</v>
      </c>
      <c r="B8" s="183"/>
      <c r="C8" s="184"/>
      <c r="D8" s="184"/>
      <c r="E8" s="184"/>
      <c r="F8" s="184"/>
      <c r="G8" s="184"/>
      <c r="H8" s="184"/>
      <c r="I8" s="185" t="s">
        <v>142</v>
      </c>
      <c r="J8" s="185"/>
    </row>
    <row r="9" spans="1:13" s="87" customFormat="1" ht="15.75" customHeight="1" x14ac:dyDescent="0.25">
      <c r="A9" s="165" t="s">
        <v>102</v>
      </c>
      <c r="B9" s="168" t="s">
        <v>57</v>
      </c>
      <c r="C9" s="171" t="s">
        <v>40</v>
      </c>
      <c r="D9" s="172"/>
      <c r="E9" s="173"/>
      <c r="F9" s="171" t="s">
        <v>69</v>
      </c>
      <c r="G9" s="172"/>
      <c r="H9" s="173"/>
      <c r="I9" s="174" t="s">
        <v>61</v>
      </c>
      <c r="J9" s="175"/>
    </row>
    <row r="10" spans="1:13" s="87" customFormat="1" ht="29.25" customHeight="1" x14ac:dyDescent="0.25">
      <c r="A10" s="166"/>
      <c r="B10" s="169"/>
      <c r="C10" s="180" t="s">
        <v>126</v>
      </c>
      <c r="D10" s="181"/>
      <c r="E10" s="182"/>
      <c r="F10" s="180" t="s">
        <v>70</v>
      </c>
      <c r="G10" s="181"/>
      <c r="H10" s="182"/>
      <c r="I10" s="176"/>
      <c r="J10" s="177"/>
    </row>
    <row r="11" spans="1:13" s="87" customFormat="1" ht="16.5" customHeight="1" x14ac:dyDescent="0.25">
      <c r="A11" s="166"/>
      <c r="B11" s="169"/>
      <c r="C11" s="109" t="s">
        <v>1</v>
      </c>
      <c r="D11" s="109" t="s">
        <v>71</v>
      </c>
      <c r="E11" s="109" t="s">
        <v>72</v>
      </c>
      <c r="F11" s="109" t="s">
        <v>1</v>
      </c>
      <c r="G11" s="109" t="s">
        <v>71</v>
      </c>
      <c r="H11" s="109" t="s">
        <v>72</v>
      </c>
      <c r="I11" s="176"/>
      <c r="J11" s="177"/>
    </row>
    <row r="12" spans="1:13" s="87" customFormat="1" ht="19.5" customHeight="1" x14ac:dyDescent="0.25">
      <c r="A12" s="167"/>
      <c r="B12" s="170"/>
      <c r="C12" s="102" t="s">
        <v>62</v>
      </c>
      <c r="D12" s="102" t="s">
        <v>73</v>
      </c>
      <c r="E12" s="102" t="s">
        <v>111</v>
      </c>
      <c r="F12" s="102" t="s">
        <v>62</v>
      </c>
      <c r="G12" s="102" t="s">
        <v>73</v>
      </c>
      <c r="H12" s="102" t="s">
        <v>111</v>
      </c>
      <c r="I12" s="178"/>
      <c r="J12" s="179"/>
    </row>
    <row r="13" spans="1:13" s="87" customFormat="1" ht="57" customHeight="1" thickBot="1" x14ac:dyDescent="0.3">
      <c r="A13" s="61">
        <v>45</v>
      </c>
      <c r="B13" s="62" t="s">
        <v>124</v>
      </c>
      <c r="C13" s="103">
        <f>SUM(D13:E13)</f>
        <v>1406443</v>
      </c>
      <c r="D13" s="76">
        <v>1371839</v>
      </c>
      <c r="E13" s="76">
        <v>34604</v>
      </c>
      <c r="F13" s="103">
        <f>SUM(G13:H13)</f>
        <v>20030</v>
      </c>
      <c r="G13" s="76">
        <v>19795</v>
      </c>
      <c r="H13" s="76">
        <v>235</v>
      </c>
      <c r="I13" s="156" t="s">
        <v>106</v>
      </c>
      <c r="J13" s="156"/>
    </row>
    <row r="14" spans="1:13" s="87" customFormat="1" ht="57" customHeight="1" thickBot="1" x14ac:dyDescent="0.3">
      <c r="A14" s="65">
        <v>46</v>
      </c>
      <c r="B14" s="66" t="s">
        <v>107</v>
      </c>
      <c r="C14" s="104">
        <f>SUM(D14:E14)</f>
        <v>1865377</v>
      </c>
      <c r="D14" s="77">
        <v>1792430</v>
      </c>
      <c r="E14" s="77">
        <v>72947</v>
      </c>
      <c r="F14" s="104">
        <f>SUM(G14:H14)</f>
        <v>32597</v>
      </c>
      <c r="G14" s="77">
        <v>32402</v>
      </c>
      <c r="H14" s="77">
        <v>195</v>
      </c>
      <c r="I14" s="157" t="s">
        <v>108</v>
      </c>
      <c r="J14" s="157"/>
    </row>
    <row r="15" spans="1:13" s="87" customFormat="1" ht="57" customHeight="1" x14ac:dyDescent="0.25">
      <c r="A15" s="69">
        <v>47</v>
      </c>
      <c r="B15" s="70" t="s">
        <v>109</v>
      </c>
      <c r="C15" s="105">
        <f>SUM(D15:E15)</f>
        <v>6968260</v>
      </c>
      <c r="D15" s="78">
        <v>6719793</v>
      </c>
      <c r="E15" s="78">
        <v>248467</v>
      </c>
      <c r="F15" s="105">
        <f>SUM(G15:H15)</f>
        <v>135379</v>
      </c>
      <c r="G15" s="78">
        <v>133709</v>
      </c>
      <c r="H15" s="78">
        <v>1670</v>
      </c>
      <c r="I15" s="158" t="s">
        <v>110</v>
      </c>
      <c r="J15" s="158"/>
    </row>
    <row r="16" spans="1:13" s="87" customFormat="1" ht="32.25" customHeight="1" x14ac:dyDescent="0.25">
      <c r="A16" s="142" t="s">
        <v>62</v>
      </c>
      <c r="B16" s="142"/>
      <c r="C16" s="79">
        <f t="shared" ref="C16:H16" si="0">SUM(C13:C15)</f>
        <v>10240080</v>
      </c>
      <c r="D16" s="79">
        <f t="shared" si="0"/>
        <v>9884062</v>
      </c>
      <c r="E16" s="79">
        <f t="shared" si="0"/>
        <v>356018</v>
      </c>
      <c r="F16" s="79">
        <f t="shared" si="0"/>
        <v>188006</v>
      </c>
      <c r="G16" s="79">
        <f t="shared" si="0"/>
        <v>185906</v>
      </c>
      <c r="H16" s="79">
        <f t="shared" si="0"/>
        <v>2100</v>
      </c>
      <c r="I16" s="143" t="s">
        <v>1</v>
      </c>
      <c r="J16" s="143"/>
    </row>
    <row r="17" spans="1:10" x14ac:dyDescent="0.25">
      <c r="A17" s="119" t="s">
        <v>113</v>
      </c>
      <c r="B17" s="95"/>
      <c r="C17" s="96"/>
      <c r="D17" s="96"/>
      <c r="E17" s="96"/>
      <c r="F17" s="96"/>
      <c r="G17" s="96"/>
      <c r="H17" s="96"/>
      <c r="I17" s="95"/>
      <c r="J17" s="118" t="s">
        <v>103</v>
      </c>
    </row>
    <row r="18" spans="1:10" x14ac:dyDescent="0.25">
      <c r="B18" s="95"/>
      <c r="C18" s="96"/>
      <c r="D18" s="96"/>
      <c r="E18" s="96"/>
      <c r="F18" s="96"/>
      <c r="G18" s="96"/>
      <c r="H18" s="96"/>
      <c r="I18" s="95"/>
    </row>
    <row r="19" spans="1:10" x14ac:dyDescent="0.25">
      <c r="D19" s="95"/>
      <c r="E19" s="95"/>
    </row>
  </sheetData>
  <mergeCells count="22"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  <mergeCell ref="A9:A12"/>
    <mergeCell ref="B9:B12"/>
    <mergeCell ref="C9:E9"/>
    <mergeCell ref="F9:H9"/>
    <mergeCell ref="I9:J12"/>
    <mergeCell ref="C10:E10"/>
    <mergeCell ref="F10:H10"/>
    <mergeCell ref="I13:J13"/>
    <mergeCell ref="I14:J14"/>
    <mergeCell ref="I15:J15"/>
    <mergeCell ref="A16:B16"/>
    <mergeCell ref="I16:J16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="110" zoomScaleSheetLayoutView="110" workbookViewId="0">
      <selection activeCell="A8" sqref="A8:B8"/>
    </sheetView>
  </sheetViews>
  <sheetFormatPr defaultColWidth="10.44140625" defaultRowHeight="13.8" x14ac:dyDescent="0.25"/>
  <cols>
    <col min="1" max="1" width="8.6640625" style="73" customWidth="1"/>
    <col min="2" max="2" width="23.5546875" style="58" customWidth="1"/>
    <col min="3" max="11" width="11" style="58" customWidth="1"/>
    <col min="12" max="12" width="23.5546875" style="58" customWidth="1"/>
    <col min="13" max="13" width="8.6640625" style="58" customWidth="1"/>
    <col min="14" max="16384" width="10.44140625" style="58"/>
  </cols>
  <sheetData>
    <row r="1" spans="1:14" s="57" customFormat="1" ht="25.95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 x14ac:dyDescent="0.25">
      <c r="A2" s="160" t="s">
        <v>74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ht="18" customHeight="1" x14ac:dyDescent="0.25">
      <c r="A3" s="164" t="s">
        <v>117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8" customHeight="1" x14ac:dyDescent="0.25">
      <c r="A4" s="209">
        <v>2017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4" ht="15.75" customHeight="1" x14ac:dyDescent="0.25">
      <c r="A5" s="162" t="s">
        <v>75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4" s="74" customFormat="1" ht="15.6" customHeight="1" x14ac:dyDescent="0.25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4" s="74" customFormat="1" ht="15.6" customHeight="1" x14ac:dyDescent="0.25">
      <c r="A7" s="190">
        <v>2017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4" ht="16.5" customHeight="1" x14ac:dyDescent="0.25">
      <c r="A8" s="139" t="s">
        <v>141</v>
      </c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1" t="s">
        <v>140</v>
      </c>
      <c r="M8" s="141"/>
    </row>
    <row r="9" spans="1:14" s="80" customFormat="1" ht="21.75" customHeight="1" x14ac:dyDescent="0.25">
      <c r="A9" s="199" t="s">
        <v>76</v>
      </c>
      <c r="B9" s="202" t="s">
        <v>57</v>
      </c>
      <c r="C9" s="194" t="s">
        <v>77</v>
      </c>
      <c r="D9" s="194" t="s">
        <v>78</v>
      </c>
      <c r="E9" s="194" t="s">
        <v>79</v>
      </c>
      <c r="F9" s="194" t="s">
        <v>25</v>
      </c>
      <c r="G9" s="194"/>
      <c r="H9" s="194"/>
      <c r="I9" s="194" t="s">
        <v>23</v>
      </c>
      <c r="J9" s="194"/>
      <c r="K9" s="194"/>
      <c r="L9" s="206" t="s">
        <v>38</v>
      </c>
      <c r="M9" s="206"/>
    </row>
    <row r="10" spans="1:14" s="80" customFormat="1" ht="21.75" customHeight="1" x14ac:dyDescent="0.25">
      <c r="A10" s="200"/>
      <c r="B10" s="203"/>
      <c r="C10" s="205"/>
      <c r="D10" s="205"/>
      <c r="E10" s="205"/>
      <c r="F10" s="197" t="s">
        <v>26</v>
      </c>
      <c r="G10" s="197"/>
      <c r="H10" s="197"/>
      <c r="I10" s="197" t="s">
        <v>24</v>
      </c>
      <c r="J10" s="197"/>
      <c r="K10" s="197"/>
      <c r="L10" s="207"/>
      <c r="M10" s="207"/>
    </row>
    <row r="11" spans="1:14" s="80" customFormat="1" ht="21.75" customHeight="1" x14ac:dyDescent="0.25">
      <c r="A11" s="200"/>
      <c r="B11" s="203"/>
      <c r="C11" s="198" t="s">
        <v>80</v>
      </c>
      <c r="D11" s="198" t="s">
        <v>81</v>
      </c>
      <c r="E11" s="198" t="s">
        <v>82</v>
      </c>
      <c r="F11" s="107" t="s">
        <v>1</v>
      </c>
      <c r="G11" s="107" t="s">
        <v>83</v>
      </c>
      <c r="H11" s="107" t="s">
        <v>84</v>
      </c>
      <c r="I11" s="107" t="s">
        <v>1</v>
      </c>
      <c r="J11" s="107" t="s">
        <v>29</v>
      </c>
      <c r="K11" s="107" t="s">
        <v>27</v>
      </c>
      <c r="L11" s="207"/>
      <c r="M11" s="207"/>
    </row>
    <row r="12" spans="1:14" s="80" customFormat="1" ht="21.75" customHeight="1" x14ac:dyDescent="0.25">
      <c r="A12" s="201"/>
      <c r="B12" s="204"/>
      <c r="C12" s="197"/>
      <c r="D12" s="197"/>
      <c r="E12" s="197"/>
      <c r="F12" s="108" t="s">
        <v>62</v>
      </c>
      <c r="G12" s="108" t="s">
        <v>85</v>
      </c>
      <c r="H12" s="108" t="s">
        <v>86</v>
      </c>
      <c r="I12" s="108" t="s">
        <v>62</v>
      </c>
      <c r="J12" s="108" t="s">
        <v>30</v>
      </c>
      <c r="K12" s="108" t="s">
        <v>28</v>
      </c>
      <c r="L12" s="208"/>
      <c r="M12" s="208"/>
    </row>
    <row r="13" spans="1:14" s="59" customFormat="1" ht="58.5" customHeight="1" thickBot="1" x14ac:dyDescent="0.3">
      <c r="A13" s="61">
        <v>45</v>
      </c>
      <c r="B13" s="62" t="s">
        <v>105</v>
      </c>
      <c r="C13" s="81">
        <f>E13-D13</f>
        <v>4682773</v>
      </c>
      <c r="D13" s="82">
        <v>450517</v>
      </c>
      <c r="E13" s="81">
        <f>I13-F13</f>
        <v>5133290</v>
      </c>
      <c r="F13" s="81">
        <f>H13+G13</f>
        <v>1120470</v>
      </c>
      <c r="G13" s="82">
        <v>986849</v>
      </c>
      <c r="H13" s="82">
        <v>133621</v>
      </c>
      <c r="I13" s="81">
        <f>K13+J13</f>
        <v>6253760</v>
      </c>
      <c r="J13" s="82">
        <v>652682</v>
      </c>
      <c r="K13" s="82">
        <v>5601078</v>
      </c>
      <c r="L13" s="156" t="s">
        <v>106</v>
      </c>
      <c r="M13" s="156"/>
    </row>
    <row r="14" spans="1:14" s="59" customFormat="1" ht="58.5" customHeight="1" thickBot="1" x14ac:dyDescent="0.3">
      <c r="A14" s="65">
        <v>46</v>
      </c>
      <c r="B14" s="66" t="s">
        <v>107</v>
      </c>
      <c r="C14" s="83">
        <f>E14-D14</f>
        <v>7087680</v>
      </c>
      <c r="D14" s="84">
        <v>428585</v>
      </c>
      <c r="E14" s="83">
        <f>I14-F14</f>
        <v>7516265</v>
      </c>
      <c r="F14" s="83">
        <f>H14+G14</f>
        <v>1251069</v>
      </c>
      <c r="G14" s="84">
        <v>1026937</v>
      </c>
      <c r="H14" s="84">
        <v>224132</v>
      </c>
      <c r="I14" s="83">
        <f>K14+J14</f>
        <v>8767334</v>
      </c>
      <c r="J14" s="84">
        <v>948110</v>
      </c>
      <c r="K14" s="84">
        <v>7819224</v>
      </c>
      <c r="L14" s="157" t="s">
        <v>108</v>
      </c>
      <c r="M14" s="157"/>
    </row>
    <row r="15" spans="1:14" s="59" customFormat="1" ht="58.5" customHeight="1" thickTop="1" x14ac:dyDescent="0.25">
      <c r="A15" s="69">
        <v>47</v>
      </c>
      <c r="B15" s="70" t="s">
        <v>109</v>
      </c>
      <c r="C15" s="110">
        <f>E15-D15</f>
        <v>39990894</v>
      </c>
      <c r="D15" s="111">
        <v>1472263</v>
      </c>
      <c r="E15" s="110">
        <f>I15-F15</f>
        <v>41463157</v>
      </c>
      <c r="F15" s="110">
        <f>H15+G15</f>
        <v>7596888</v>
      </c>
      <c r="G15" s="111">
        <v>6141049</v>
      </c>
      <c r="H15" s="111">
        <v>1455839</v>
      </c>
      <c r="I15" s="110">
        <f>K15+J15</f>
        <v>49060045</v>
      </c>
      <c r="J15" s="111">
        <v>9379513</v>
      </c>
      <c r="K15" s="111">
        <v>39680532</v>
      </c>
      <c r="L15" s="158" t="s">
        <v>110</v>
      </c>
      <c r="M15" s="158"/>
    </row>
    <row r="16" spans="1:14" s="59" customFormat="1" ht="58.5" customHeight="1" x14ac:dyDescent="0.25">
      <c r="A16" s="192" t="s">
        <v>62</v>
      </c>
      <c r="B16" s="192"/>
      <c r="C16" s="112">
        <f t="shared" ref="C16:K16" si="0">SUM(C13:C15)</f>
        <v>51761347</v>
      </c>
      <c r="D16" s="112">
        <f t="shared" si="0"/>
        <v>2351365</v>
      </c>
      <c r="E16" s="112">
        <f t="shared" si="0"/>
        <v>54112712</v>
      </c>
      <c r="F16" s="112">
        <f t="shared" si="0"/>
        <v>9968427</v>
      </c>
      <c r="G16" s="112">
        <f t="shared" si="0"/>
        <v>8154835</v>
      </c>
      <c r="H16" s="112">
        <f t="shared" si="0"/>
        <v>1813592</v>
      </c>
      <c r="I16" s="112">
        <f t="shared" si="0"/>
        <v>64081139</v>
      </c>
      <c r="J16" s="112">
        <f t="shared" si="0"/>
        <v>10980305</v>
      </c>
      <c r="K16" s="112">
        <f t="shared" si="0"/>
        <v>53100834</v>
      </c>
      <c r="L16" s="193" t="s">
        <v>1</v>
      </c>
      <c r="M16" s="193"/>
    </row>
    <row r="17" spans="1:13" ht="15" customHeight="1" x14ac:dyDescent="0.25">
      <c r="A17" s="195"/>
      <c r="B17" s="195"/>
      <c r="C17" s="195"/>
      <c r="D17" s="195"/>
      <c r="E17" s="195"/>
      <c r="F17" s="195"/>
      <c r="H17" s="196"/>
      <c r="I17" s="196"/>
      <c r="J17" s="196"/>
      <c r="K17" s="196"/>
      <c r="L17" s="196"/>
      <c r="M17" s="196"/>
    </row>
  </sheetData>
  <mergeCells count="29"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2"/>
  <sheetViews>
    <sheetView view="pageBreakPreview" zoomScaleNormal="100" zoomScaleSheetLayoutView="100" workbookViewId="0">
      <selection activeCell="Q1" sqref="Q1"/>
    </sheetView>
  </sheetViews>
  <sheetFormatPr defaultRowHeight="13.2" x14ac:dyDescent="0.25"/>
  <cols>
    <col min="1" max="17" width="8.6640625" customWidth="1"/>
    <col min="18" max="18" width="11.33203125" style="121" customWidth="1"/>
    <col min="19" max="19" width="60.88671875" customWidth="1"/>
  </cols>
  <sheetData>
    <row r="1" spans="1:19" ht="70.2" customHeight="1" x14ac:dyDescent="0.25">
      <c r="A1" s="210" t="s">
        <v>132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9" ht="55.2" customHeight="1" x14ac:dyDescent="0.25">
      <c r="A2" s="211" t="s">
        <v>133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R2" s="122"/>
    </row>
    <row r="10" spans="1:19" ht="27" thickBot="1" x14ac:dyDescent="0.3">
      <c r="R10" s="126">
        <v>5133290</v>
      </c>
      <c r="S10" s="120" t="s">
        <v>114</v>
      </c>
    </row>
    <row r="11" spans="1:19" ht="27.6" thickTop="1" thickBot="1" x14ac:dyDescent="0.3">
      <c r="R11" s="127">
        <v>7516265</v>
      </c>
      <c r="S11" s="120" t="s">
        <v>115</v>
      </c>
    </row>
    <row r="12" spans="1:19" ht="27" thickTop="1" x14ac:dyDescent="0.25">
      <c r="R12" s="128">
        <v>41463157</v>
      </c>
      <c r="S12" s="120" t="s">
        <v>116</v>
      </c>
    </row>
    <row r="32" spans="1:17" x14ac:dyDescent="0.25">
      <c r="A32" s="212" t="s">
        <v>118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SheetLayoutView="100" workbookViewId="0">
      <selection activeCell="A8" sqref="A8:B8"/>
    </sheetView>
  </sheetViews>
  <sheetFormatPr defaultColWidth="10.44140625" defaultRowHeight="13.8" x14ac:dyDescent="0.25"/>
  <cols>
    <col min="1" max="1" width="8.6640625" style="94" customWidth="1"/>
    <col min="2" max="2" width="35" style="74" customWidth="1"/>
    <col min="3" max="9" width="11" style="74" customWidth="1"/>
    <col min="10" max="10" width="35" style="74" customWidth="1"/>
    <col min="11" max="11" width="8.6640625" style="74" customWidth="1"/>
    <col min="12" max="12" width="14.5546875" style="74" customWidth="1"/>
    <col min="13" max="16384" width="10.44140625" style="74"/>
  </cols>
  <sheetData>
    <row r="1" spans="1:14" s="86" customFormat="1" ht="22.95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85"/>
      <c r="M1" s="85"/>
      <c r="N1" s="85"/>
    </row>
    <row r="2" spans="1:14" ht="18" customHeight="1" x14ac:dyDescent="0.25">
      <c r="A2" s="187" t="s">
        <v>35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4" ht="18" customHeight="1" x14ac:dyDescent="0.25">
      <c r="A3" s="191" t="s">
        <v>117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4" ht="15.75" customHeight="1" x14ac:dyDescent="0.25">
      <c r="A4" s="188">
        <v>2017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15.75" customHeight="1" x14ac:dyDescent="0.25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4" ht="15.6" customHeight="1" x14ac:dyDescent="0.25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23"/>
      <c r="M6" s="123"/>
    </row>
    <row r="7" spans="1:14" ht="15.6" customHeight="1" x14ac:dyDescent="0.25">
      <c r="A7" s="190">
        <v>2017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23"/>
      <c r="M7" s="123"/>
    </row>
    <row r="8" spans="1:14" s="87" customFormat="1" ht="15.6" x14ac:dyDescent="0.25">
      <c r="A8" s="235" t="s">
        <v>139</v>
      </c>
      <c r="B8" s="235"/>
      <c r="C8" s="236"/>
      <c r="D8" s="236"/>
      <c r="E8" s="236"/>
      <c r="F8" s="236"/>
      <c r="G8" s="236"/>
      <c r="H8" s="236"/>
      <c r="I8" s="236"/>
      <c r="J8" s="237" t="s">
        <v>138</v>
      </c>
      <c r="K8" s="237"/>
    </row>
    <row r="9" spans="1:14" s="87" customFormat="1" ht="39" customHeight="1" x14ac:dyDescent="0.25">
      <c r="A9" s="229" t="s">
        <v>88</v>
      </c>
      <c r="B9" s="232" t="s">
        <v>57</v>
      </c>
      <c r="C9" s="222" t="s">
        <v>36</v>
      </c>
      <c r="D9" s="222"/>
      <c r="E9" s="222" t="s">
        <v>89</v>
      </c>
      <c r="F9" s="222" t="s">
        <v>90</v>
      </c>
      <c r="G9" s="222" t="s">
        <v>91</v>
      </c>
      <c r="H9" s="222" t="s">
        <v>92</v>
      </c>
      <c r="I9" s="222" t="s">
        <v>37</v>
      </c>
      <c r="J9" s="224" t="s">
        <v>38</v>
      </c>
      <c r="K9" s="224"/>
    </row>
    <row r="10" spans="1:14" s="87" customFormat="1" ht="32.25" customHeight="1" x14ac:dyDescent="0.25">
      <c r="A10" s="230"/>
      <c r="B10" s="233"/>
      <c r="C10" s="227" t="s">
        <v>93</v>
      </c>
      <c r="D10" s="227"/>
      <c r="E10" s="223"/>
      <c r="F10" s="223"/>
      <c r="G10" s="223"/>
      <c r="H10" s="223"/>
      <c r="I10" s="223"/>
      <c r="J10" s="225"/>
      <c r="K10" s="225"/>
    </row>
    <row r="11" spans="1:14" s="87" customFormat="1" ht="39" customHeight="1" x14ac:dyDescent="0.25">
      <c r="A11" s="230"/>
      <c r="B11" s="233"/>
      <c r="C11" s="109" t="s">
        <v>39</v>
      </c>
      <c r="D11" s="109" t="s">
        <v>40</v>
      </c>
      <c r="E11" s="228" t="s">
        <v>94</v>
      </c>
      <c r="F11" s="228" t="s">
        <v>95</v>
      </c>
      <c r="G11" s="228" t="s">
        <v>96</v>
      </c>
      <c r="H11" s="228" t="s">
        <v>97</v>
      </c>
      <c r="I11" s="228" t="s">
        <v>98</v>
      </c>
      <c r="J11" s="225"/>
      <c r="K11" s="225"/>
    </row>
    <row r="12" spans="1:14" s="87" customFormat="1" ht="61.5" customHeight="1" x14ac:dyDescent="0.25">
      <c r="A12" s="231"/>
      <c r="B12" s="234"/>
      <c r="C12" s="102" t="s">
        <v>41</v>
      </c>
      <c r="D12" s="102" t="s">
        <v>42</v>
      </c>
      <c r="E12" s="227"/>
      <c r="F12" s="227"/>
      <c r="G12" s="227"/>
      <c r="H12" s="227"/>
      <c r="I12" s="227"/>
      <c r="J12" s="226"/>
      <c r="K12" s="226"/>
    </row>
    <row r="13" spans="1:14" s="87" customFormat="1" ht="60" customHeight="1" thickBot="1" x14ac:dyDescent="0.3">
      <c r="A13" s="113">
        <v>45</v>
      </c>
      <c r="B13" s="114" t="s">
        <v>105</v>
      </c>
      <c r="C13" s="76">
        <v>3276329</v>
      </c>
      <c r="D13" s="76">
        <v>1406443</v>
      </c>
      <c r="E13" s="76">
        <v>256280</v>
      </c>
      <c r="F13" s="76">
        <v>312220</v>
      </c>
      <c r="G13" s="88">
        <v>15.78</v>
      </c>
      <c r="H13" s="88">
        <v>2.14</v>
      </c>
      <c r="I13" s="76">
        <v>70846</v>
      </c>
      <c r="J13" s="213" t="s">
        <v>106</v>
      </c>
      <c r="K13" s="214"/>
    </row>
    <row r="14" spans="1:14" s="87" customFormat="1" ht="60" customHeight="1" thickBot="1" x14ac:dyDescent="0.3">
      <c r="A14" s="65">
        <v>46</v>
      </c>
      <c r="B14" s="66" t="s">
        <v>107</v>
      </c>
      <c r="C14" s="77">
        <v>5222304</v>
      </c>
      <c r="D14" s="77">
        <v>1865377</v>
      </c>
      <c r="E14" s="77">
        <v>230582</v>
      </c>
      <c r="F14" s="77">
        <v>268961</v>
      </c>
      <c r="G14" s="89">
        <v>11.71</v>
      </c>
      <c r="H14" s="89">
        <v>2.56</v>
      </c>
      <c r="I14" s="77">
        <v>57417</v>
      </c>
      <c r="J14" s="215" t="s">
        <v>108</v>
      </c>
      <c r="K14" s="216"/>
    </row>
    <row r="15" spans="1:14" s="87" customFormat="1" ht="43.5" customHeight="1" x14ac:dyDescent="0.25">
      <c r="A15" s="115">
        <v>47</v>
      </c>
      <c r="B15" s="116" t="s">
        <v>109</v>
      </c>
      <c r="C15" s="78">
        <v>33022633</v>
      </c>
      <c r="D15" s="78">
        <v>6968260</v>
      </c>
      <c r="E15" s="78">
        <v>306275</v>
      </c>
      <c r="F15" s="78">
        <v>362390</v>
      </c>
      <c r="G15" s="90">
        <v>12.52</v>
      </c>
      <c r="H15" s="90">
        <v>2.97</v>
      </c>
      <c r="I15" s="78">
        <v>52014</v>
      </c>
      <c r="J15" s="217" t="s">
        <v>110</v>
      </c>
      <c r="K15" s="218"/>
    </row>
    <row r="16" spans="1:14" s="87" customFormat="1" ht="50.25" customHeight="1" x14ac:dyDescent="0.25">
      <c r="A16" s="219" t="s">
        <v>62</v>
      </c>
      <c r="B16" s="219"/>
      <c r="C16" s="79">
        <v>41521266</v>
      </c>
      <c r="D16" s="79">
        <v>10240080</v>
      </c>
      <c r="E16" s="79">
        <v>287824</v>
      </c>
      <c r="F16" s="79">
        <v>340846</v>
      </c>
      <c r="G16" s="91">
        <v>12.73</v>
      </c>
      <c r="H16" s="91">
        <v>2.83</v>
      </c>
      <c r="I16" s="79">
        <v>54963</v>
      </c>
      <c r="J16" s="220" t="s">
        <v>1</v>
      </c>
      <c r="K16" s="221"/>
    </row>
    <row r="17" spans="1:11" s="87" customFormat="1" ht="14.4" x14ac:dyDescent="0.3">
      <c r="A17" s="92" t="s">
        <v>99</v>
      </c>
      <c r="K17" s="93" t="s">
        <v>100</v>
      </c>
    </row>
  </sheetData>
  <mergeCells count="30"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  <mergeCell ref="A9:A12"/>
    <mergeCell ref="B9:B12"/>
    <mergeCell ref="C9:D9"/>
    <mergeCell ref="E9:E10"/>
    <mergeCell ref="F9:F10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J13:K13"/>
    <mergeCell ref="J14:K14"/>
    <mergeCell ref="J15:K15"/>
    <mergeCell ref="A16:B16"/>
    <mergeCell ref="J16:K16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view="pageBreakPreview" zoomScaleSheetLayoutView="100" workbookViewId="0">
      <selection activeCell="N1" sqref="N1"/>
    </sheetView>
  </sheetViews>
  <sheetFormatPr defaultColWidth="9.109375" defaultRowHeight="13.2" x14ac:dyDescent="0.25"/>
  <cols>
    <col min="1" max="1" width="1.88671875" style="1" customWidth="1"/>
    <col min="2" max="2" width="21" style="1" customWidth="1"/>
    <col min="3" max="3" width="9.5546875" style="1" customWidth="1"/>
    <col min="4" max="4" width="10.33203125" style="1" customWidth="1"/>
    <col min="5" max="5" width="10.5546875" style="1" customWidth="1"/>
    <col min="6" max="11" width="8.6640625" style="1" customWidth="1"/>
    <col min="12" max="12" width="18" style="1" customWidth="1"/>
    <col min="13" max="13" width="2" style="1" hidden="1" customWidth="1"/>
    <col min="14" max="16384" width="9.109375" style="3"/>
  </cols>
  <sheetData>
    <row r="1" spans="1:13" s="124" customFormat="1" ht="21" customHeight="1" x14ac:dyDescent="0.2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33" customFormat="1" ht="17.25" customHeight="1" x14ac:dyDescent="0.25">
      <c r="A2" s="29" t="s">
        <v>43</v>
      </c>
      <c r="B2" s="29"/>
      <c r="C2" s="29"/>
      <c r="D2" s="29"/>
      <c r="E2" s="29"/>
      <c r="F2" s="30"/>
      <c r="G2" s="30"/>
      <c r="H2" s="30"/>
      <c r="I2" s="30"/>
      <c r="J2" s="30"/>
      <c r="K2" s="30"/>
      <c r="L2" s="31"/>
      <c r="M2" s="32"/>
    </row>
    <row r="3" spans="1:13" s="34" customFormat="1" ht="17.25" customHeight="1" x14ac:dyDescent="0.25">
      <c r="A3" s="29" t="s">
        <v>127</v>
      </c>
      <c r="B3" s="29"/>
      <c r="C3" s="29"/>
      <c r="D3" s="29"/>
      <c r="E3" s="29"/>
      <c r="F3" s="32"/>
      <c r="G3" s="32"/>
      <c r="H3" s="32"/>
      <c r="I3" s="32"/>
      <c r="J3" s="32"/>
      <c r="K3" s="32"/>
      <c r="L3" s="32"/>
      <c r="M3" s="32"/>
    </row>
    <row r="4" spans="1:13" s="37" customFormat="1" ht="15.75" customHeight="1" x14ac:dyDescent="0.25">
      <c r="A4" s="28" t="s">
        <v>44</v>
      </c>
      <c r="B4" s="28"/>
      <c r="C4" s="28"/>
      <c r="D4" s="28"/>
      <c r="E4" s="28"/>
      <c r="F4" s="38"/>
      <c r="G4" s="38"/>
      <c r="H4" s="38"/>
      <c r="I4" s="38"/>
      <c r="J4" s="38"/>
      <c r="K4" s="38"/>
      <c r="L4" s="38"/>
      <c r="M4" s="39"/>
    </row>
    <row r="5" spans="1:13" s="37" customFormat="1" ht="15.6" x14ac:dyDescent="0.25">
      <c r="A5" s="36" t="s">
        <v>127</v>
      </c>
      <c r="B5" s="36"/>
      <c r="C5" s="36"/>
      <c r="D5" s="36"/>
      <c r="E5" s="36"/>
      <c r="F5" s="38"/>
      <c r="G5" s="38"/>
      <c r="H5" s="38"/>
      <c r="I5" s="38"/>
      <c r="J5" s="38"/>
      <c r="K5" s="38"/>
      <c r="L5" s="38"/>
      <c r="M5" s="39"/>
    </row>
    <row r="6" spans="1:13" s="37" customFormat="1" ht="21.75" customHeight="1" x14ac:dyDescent="0.25">
      <c r="A6" s="26" t="s">
        <v>137</v>
      </c>
      <c r="B6" s="35"/>
      <c r="C6" s="35"/>
      <c r="D6" s="35"/>
      <c r="E6" s="35"/>
      <c r="F6" s="38"/>
      <c r="G6" s="38"/>
      <c r="H6" s="38"/>
      <c r="I6" s="38"/>
      <c r="J6" s="38"/>
      <c r="K6" s="38"/>
      <c r="L6" s="35" t="s">
        <v>136</v>
      </c>
      <c r="M6" s="35" t="s">
        <v>119</v>
      </c>
    </row>
    <row r="7" spans="1:13" s="2" customFormat="1" ht="16.5" customHeight="1" thickBot="1" x14ac:dyDescent="0.3">
      <c r="A7" s="240" t="s">
        <v>5</v>
      </c>
      <c r="B7" s="240"/>
      <c r="C7" s="243">
        <v>2017</v>
      </c>
      <c r="D7" s="244"/>
      <c r="E7" s="245"/>
      <c r="F7" s="243">
        <v>2016</v>
      </c>
      <c r="G7" s="244"/>
      <c r="H7" s="245"/>
      <c r="I7" s="243">
        <v>2015</v>
      </c>
      <c r="J7" s="244"/>
      <c r="K7" s="245"/>
      <c r="L7" s="246" t="s">
        <v>4</v>
      </c>
      <c r="M7" s="246"/>
    </row>
    <row r="8" spans="1:13" s="2" customFormat="1" ht="16.5" customHeight="1" thickTop="1" thickBot="1" x14ac:dyDescent="0.3">
      <c r="A8" s="241"/>
      <c r="B8" s="241"/>
      <c r="C8" s="249" t="s">
        <v>120</v>
      </c>
      <c r="D8" s="251" t="s">
        <v>121</v>
      </c>
      <c r="E8" s="251" t="s">
        <v>122</v>
      </c>
      <c r="F8" s="249" t="s">
        <v>53</v>
      </c>
      <c r="G8" s="251" t="s">
        <v>46</v>
      </c>
      <c r="H8" s="251" t="s">
        <v>45</v>
      </c>
      <c r="I8" s="249" t="s">
        <v>53</v>
      </c>
      <c r="J8" s="251" t="s">
        <v>46</v>
      </c>
      <c r="K8" s="257" t="s">
        <v>45</v>
      </c>
      <c r="L8" s="247"/>
      <c r="M8" s="247"/>
    </row>
    <row r="9" spans="1:13" s="2" customFormat="1" ht="16.2" customHeight="1" thickTop="1" x14ac:dyDescent="0.25">
      <c r="A9" s="242"/>
      <c r="B9" s="242"/>
      <c r="C9" s="250"/>
      <c r="D9" s="252"/>
      <c r="E9" s="252"/>
      <c r="F9" s="250"/>
      <c r="G9" s="252"/>
      <c r="H9" s="252"/>
      <c r="I9" s="250"/>
      <c r="J9" s="252"/>
      <c r="K9" s="258"/>
      <c r="L9" s="248"/>
      <c r="M9" s="248"/>
    </row>
    <row r="10" spans="1:13" s="4" customFormat="1" ht="38.25" customHeight="1" thickBot="1" x14ac:dyDescent="0.3">
      <c r="A10" s="259" t="s">
        <v>7</v>
      </c>
      <c r="B10" s="260"/>
      <c r="C10" s="49">
        <v>85833</v>
      </c>
      <c r="D10" s="40">
        <v>64059</v>
      </c>
      <c r="E10" s="97">
        <v>41285</v>
      </c>
      <c r="F10" s="49">
        <v>195412</v>
      </c>
      <c r="G10" s="40">
        <v>64767</v>
      </c>
      <c r="H10" s="97">
        <v>41638</v>
      </c>
      <c r="I10" s="49">
        <v>144560</v>
      </c>
      <c r="J10" s="40">
        <v>48084</v>
      </c>
      <c r="K10" s="97">
        <v>30889</v>
      </c>
      <c r="L10" s="261" t="s">
        <v>6</v>
      </c>
      <c r="M10" s="262"/>
    </row>
    <row r="11" spans="1:13" s="4" customFormat="1" ht="38.25" customHeight="1" thickTop="1" thickBot="1" x14ac:dyDescent="0.3">
      <c r="A11" s="253" t="s">
        <v>9</v>
      </c>
      <c r="B11" s="254"/>
      <c r="C11" s="50">
        <v>14666</v>
      </c>
      <c r="D11" s="41">
        <v>22099</v>
      </c>
      <c r="E11" s="98">
        <v>15507</v>
      </c>
      <c r="F11" s="50">
        <v>14290</v>
      </c>
      <c r="G11" s="41">
        <v>14028</v>
      </c>
      <c r="H11" s="98">
        <v>15909</v>
      </c>
      <c r="I11" s="50">
        <v>15999</v>
      </c>
      <c r="J11" s="41">
        <v>11074</v>
      </c>
      <c r="K11" s="98">
        <v>12537</v>
      </c>
      <c r="L11" s="255" t="s">
        <v>8</v>
      </c>
      <c r="M11" s="256"/>
    </row>
    <row r="12" spans="1:13" s="4" customFormat="1" ht="38.25" customHeight="1" thickTop="1" thickBot="1" x14ac:dyDescent="0.3">
      <c r="A12" s="263" t="s">
        <v>12</v>
      </c>
      <c r="B12" s="264"/>
      <c r="C12" s="51">
        <v>29598</v>
      </c>
      <c r="D12" s="42">
        <v>27835</v>
      </c>
      <c r="E12" s="99">
        <v>10503</v>
      </c>
      <c r="F12" s="51">
        <v>29199</v>
      </c>
      <c r="G12" s="42">
        <v>27861</v>
      </c>
      <c r="H12" s="99">
        <v>10432</v>
      </c>
      <c r="I12" s="51">
        <v>23186</v>
      </c>
      <c r="J12" s="42">
        <v>20721</v>
      </c>
      <c r="K12" s="99">
        <v>7756</v>
      </c>
      <c r="L12" s="265" t="s">
        <v>47</v>
      </c>
      <c r="M12" s="266"/>
    </row>
    <row r="13" spans="1:13" s="4" customFormat="1" ht="38.25" customHeight="1" thickTop="1" thickBot="1" x14ac:dyDescent="0.3">
      <c r="A13" s="253" t="s">
        <v>51</v>
      </c>
      <c r="B13" s="254"/>
      <c r="C13" s="50">
        <v>25478</v>
      </c>
      <c r="D13" s="41">
        <v>36890</v>
      </c>
      <c r="E13" s="98">
        <v>10551</v>
      </c>
      <c r="F13" s="50">
        <v>41388</v>
      </c>
      <c r="G13" s="41">
        <v>36684</v>
      </c>
      <c r="H13" s="98">
        <v>10471</v>
      </c>
      <c r="I13" s="50">
        <v>44262</v>
      </c>
      <c r="J13" s="41">
        <v>25545</v>
      </c>
      <c r="K13" s="98">
        <v>7281</v>
      </c>
      <c r="L13" s="255" t="s">
        <v>10</v>
      </c>
      <c r="M13" s="256"/>
    </row>
    <row r="14" spans="1:13" s="4" customFormat="1" ht="38.25" customHeight="1" thickTop="1" thickBot="1" x14ac:dyDescent="0.3">
      <c r="A14" s="263" t="s">
        <v>14</v>
      </c>
      <c r="B14" s="264"/>
      <c r="C14" s="51">
        <v>122127</v>
      </c>
      <c r="D14" s="42">
        <v>106253</v>
      </c>
      <c r="E14" s="51">
        <v>240439</v>
      </c>
      <c r="F14" s="51">
        <v>129324</v>
      </c>
      <c r="G14" s="42">
        <v>99746</v>
      </c>
      <c r="H14" s="51">
        <v>226307</v>
      </c>
      <c r="I14" s="51">
        <v>107594</v>
      </c>
      <c r="J14" s="42">
        <v>63628</v>
      </c>
      <c r="K14" s="51">
        <v>142298</v>
      </c>
      <c r="L14" s="265" t="s">
        <v>13</v>
      </c>
      <c r="M14" s="266"/>
    </row>
    <row r="15" spans="1:13" s="4" customFormat="1" ht="38.25" customHeight="1" thickTop="1" x14ac:dyDescent="0.25">
      <c r="A15" s="267" t="s">
        <v>16</v>
      </c>
      <c r="B15" s="268"/>
      <c r="C15" s="52">
        <v>111482</v>
      </c>
      <c r="D15" s="43">
        <v>41197</v>
      </c>
      <c r="E15" s="52">
        <v>128748</v>
      </c>
      <c r="F15" s="52">
        <v>125905</v>
      </c>
      <c r="G15" s="43">
        <v>44159</v>
      </c>
      <c r="H15" s="52">
        <v>140498</v>
      </c>
      <c r="I15" s="52">
        <v>80768</v>
      </c>
      <c r="J15" s="43">
        <v>30490</v>
      </c>
      <c r="K15" s="52">
        <v>94407</v>
      </c>
      <c r="L15" s="269" t="s">
        <v>15</v>
      </c>
      <c r="M15" s="270"/>
    </row>
    <row r="16" spans="1:13" s="4" customFormat="1" ht="38.25" customHeight="1" x14ac:dyDescent="0.25">
      <c r="A16" s="271" t="s">
        <v>3</v>
      </c>
      <c r="B16" s="271"/>
      <c r="C16" s="55">
        <f t="shared" ref="C16:K16" si="0">SUM(C10:C15)</f>
        <v>389184</v>
      </c>
      <c r="D16" s="55">
        <f t="shared" si="0"/>
        <v>298333</v>
      </c>
      <c r="E16" s="55">
        <f t="shared" si="0"/>
        <v>447033</v>
      </c>
      <c r="F16" s="55">
        <f t="shared" si="0"/>
        <v>535518</v>
      </c>
      <c r="G16" s="55">
        <f t="shared" si="0"/>
        <v>287245</v>
      </c>
      <c r="H16" s="55">
        <f t="shared" si="0"/>
        <v>445255</v>
      </c>
      <c r="I16" s="55">
        <f t="shared" si="0"/>
        <v>416369</v>
      </c>
      <c r="J16" s="55">
        <f t="shared" si="0"/>
        <v>199542</v>
      </c>
      <c r="K16" s="55">
        <f t="shared" si="0"/>
        <v>295168</v>
      </c>
      <c r="L16" s="272" t="s">
        <v>2</v>
      </c>
      <c r="M16" s="272"/>
    </row>
    <row r="17" spans="1:13" x14ac:dyDescent="0.25">
      <c r="A17" s="5"/>
      <c r="B17" s="5"/>
      <c r="C17" s="5"/>
      <c r="D17" s="5"/>
      <c r="E17" s="5"/>
      <c r="M17" s="6"/>
    </row>
    <row r="19" spans="1:13" x14ac:dyDescent="0.25">
      <c r="B19" s="3"/>
      <c r="C19" s="3"/>
      <c r="D19" s="3"/>
      <c r="E19" s="3"/>
    </row>
    <row r="20" spans="1:13" x14ac:dyDescent="0.25">
      <c r="B20" s="3"/>
      <c r="C20" s="3"/>
      <c r="D20" s="3"/>
      <c r="E20" s="3"/>
    </row>
    <row r="21" spans="1:13" ht="13.5" customHeight="1" x14ac:dyDescent="0.25">
      <c r="B21" s="3"/>
      <c r="C21" s="3"/>
      <c r="D21" s="3"/>
      <c r="E21" s="3"/>
    </row>
    <row r="22" spans="1:13" ht="13.5" customHeight="1" x14ac:dyDescent="0.25">
      <c r="B22" s="3"/>
      <c r="C22" s="3"/>
      <c r="D22" s="3"/>
      <c r="E22" s="3"/>
    </row>
    <row r="23" spans="1:13" x14ac:dyDescent="0.25">
      <c r="B23" s="3"/>
      <c r="C23" s="3"/>
      <c r="D23" s="3"/>
      <c r="E23" s="3"/>
    </row>
    <row r="24" spans="1:13" x14ac:dyDescent="0.25">
      <c r="B24" s="3"/>
      <c r="C24" s="3"/>
      <c r="D24" s="3"/>
      <c r="E24" s="3"/>
    </row>
    <row r="25" spans="1:13" x14ac:dyDescent="0.25">
      <c r="B25" s="3"/>
      <c r="C25" s="3"/>
      <c r="D25" s="3"/>
      <c r="E25" s="3"/>
    </row>
    <row r="26" spans="1:13" x14ac:dyDescent="0.25">
      <c r="B26" s="3"/>
      <c r="C26" s="3"/>
      <c r="D26" s="3"/>
      <c r="E26" s="3"/>
    </row>
    <row r="27" spans="1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29">
    <mergeCell ref="A14:B14"/>
    <mergeCell ref="L14:M14"/>
    <mergeCell ref="A15:B15"/>
    <mergeCell ref="L15:M15"/>
    <mergeCell ref="A16:B16"/>
    <mergeCell ref="L16:M16"/>
    <mergeCell ref="A13:B13"/>
    <mergeCell ref="L13:M13"/>
    <mergeCell ref="G8:G9"/>
    <mergeCell ref="H8:H9"/>
    <mergeCell ref="I8:I9"/>
    <mergeCell ref="J8:J9"/>
    <mergeCell ref="K8:K9"/>
    <mergeCell ref="A10:B10"/>
    <mergeCell ref="L10:M10"/>
    <mergeCell ref="A11:B11"/>
    <mergeCell ref="L11:M11"/>
    <mergeCell ref="A12:B12"/>
    <mergeCell ref="L12:M12"/>
    <mergeCell ref="A1:M1"/>
    <mergeCell ref="A7:B9"/>
    <mergeCell ref="C7:E7"/>
    <mergeCell ref="F7:H7"/>
    <mergeCell ref="I7:K7"/>
    <mergeCell ref="L7:M9"/>
    <mergeCell ref="C8:C9"/>
    <mergeCell ref="D8:D9"/>
    <mergeCell ref="E8:E9"/>
    <mergeCell ref="F8:F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0"/>
  <sheetViews>
    <sheetView showGridLines="0" view="pageBreakPreview" zoomScaleSheetLayoutView="100" workbookViewId="0">
      <selection activeCell="A13" sqref="A13:B13"/>
    </sheetView>
  </sheetViews>
  <sheetFormatPr defaultColWidth="9.109375" defaultRowHeight="13.2" x14ac:dyDescent="0.25"/>
  <cols>
    <col min="1" max="1" width="1.88671875" style="1" customWidth="1"/>
    <col min="2" max="2" width="25.6640625" style="1" customWidth="1"/>
    <col min="3" max="8" width="9.6640625" style="1" customWidth="1"/>
    <col min="9" max="9" width="25.6640625" style="1" customWidth="1"/>
    <col min="10" max="10" width="6" style="1" customWidth="1"/>
    <col min="11" max="16384" width="9.109375" style="3"/>
  </cols>
  <sheetData>
    <row r="1" spans="1:13" s="124" customFormat="1" ht="24" customHeight="1" x14ac:dyDescent="0.25">
      <c r="A1" s="238"/>
      <c r="B1" s="239"/>
      <c r="C1" s="239"/>
      <c r="D1" s="239"/>
      <c r="E1" s="239"/>
      <c r="F1" s="239"/>
      <c r="G1" s="239"/>
      <c r="H1" s="239"/>
      <c r="I1" s="239"/>
      <c r="J1" s="239"/>
    </row>
    <row r="2" spans="1:13" s="33" customFormat="1" ht="17.25" customHeight="1" x14ac:dyDescent="0.25">
      <c r="A2" s="29" t="s">
        <v>20</v>
      </c>
      <c r="B2" s="30"/>
      <c r="C2" s="30"/>
      <c r="D2" s="30"/>
      <c r="E2" s="30"/>
      <c r="F2" s="30"/>
      <c r="G2" s="30"/>
      <c r="H2" s="30"/>
      <c r="I2" s="31"/>
      <c r="J2" s="32"/>
    </row>
    <row r="3" spans="1:13" s="34" customFormat="1" ht="17.25" customHeight="1" x14ac:dyDescent="0.25">
      <c r="A3" s="29" t="s">
        <v>127</v>
      </c>
      <c r="B3" s="32"/>
      <c r="C3" s="32"/>
      <c r="D3" s="32"/>
      <c r="E3" s="32"/>
      <c r="F3" s="32"/>
      <c r="G3" s="32"/>
      <c r="H3" s="32"/>
      <c r="I3" s="32"/>
      <c r="J3" s="32"/>
    </row>
    <row r="4" spans="1:13" s="37" customFormat="1" ht="15.75" customHeight="1" x14ac:dyDescent="0.25">
      <c r="A4" s="28" t="s">
        <v>52</v>
      </c>
      <c r="B4" s="38"/>
      <c r="C4" s="38"/>
      <c r="D4" s="38"/>
      <c r="E4" s="38"/>
      <c r="F4" s="38"/>
      <c r="G4" s="38"/>
      <c r="H4" s="38"/>
      <c r="I4" s="38"/>
      <c r="J4" s="39"/>
    </row>
    <row r="5" spans="1:13" s="37" customFormat="1" ht="15.6" x14ac:dyDescent="0.25">
      <c r="A5" s="36" t="s">
        <v>127</v>
      </c>
      <c r="B5" s="38"/>
      <c r="C5" s="38"/>
      <c r="D5" s="38"/>
      <c r="E5" s="38"/>
      <c r="F5" s="38"/>
      <c r="G5" s="38"/>
      <c r="H5" s="38"/>
      <c r="I5" s="38"/>
      <c r="J5" s="39"/>
    </row>
    <row r="6" spans="1:13" s="37" customFormat="1" ht="21.75" customHeight="1" x14ac:dyDescent="0.25">
      <c r="A6" s="26" t="s">
        <v>134</v>
      </c>
      <c r="B6" s="38"/>
      <c r="C6" s="38"/>
      <c r="D6" s="38"/>
      <c r="E6" s="38"/>
      <c r="F6" s="38"/>
      <c r="G6" s="38"/>
      <c r="H6" s="38"/>
      <c r="J6" s="35" t="s">
        <v>135</v>
      </c>
    </row>
    <row r="7" spans="1:13" s="2" customFormat="1" ht="16.5" customHeight="1" thickBot="1" x14ac:dyDescent="0.3">
      <c r="A7" s="240" t="s">
        <v>5</v>
      </c>
      <c r="B7" s="240"/>
      <c r="C7" s="273">
        <v>2017</v>
      </c>
      <c r="D7" s="273"/>
      <c r="E7" s="273">
        <v>2016</v>
      </c>
      <c r="F7" s="273"/>
      <c r="G7" s="273">
        <v>2015</v>
      </c>
      <c r="H7" s="273"/>
      <c r="I7" s="246" t="s">
        <v>4</v>
      </c>
      <c r="J7" s="246"/>
    </row>
    <row r="8" spans="1:13" s="2" customFormat="1" ht="18.75" customHeight="1" thickTop="1" thickBot="1" x14ac:dyDescent="0.3">
      <c r="A8" s="241"/>
      <c r="B8" s="241"/>
      <c r="C8" s="251" t="s">
        <v>17</v>
      </c>
      <c r="D8" s="251" t="s">
        <v>34</v>
      </c>
      <c r="E8" s="251" t="s">
        <v>17</v>
      </c>
      <c r="F8" s="251" t="s">
        <v>34</v>
      </c>
      <c r="G8" s="251" t="s">
        <v>17</v>
      </c>
      <c r="H8" s="251" t="s">
        <v>34</v>
      </c>
      <c r="I8" s="247"/>
      <c r="J8" s="247"/>
    </row>
    <row r="9" spans="1:13" s="2" customFormat="1" ht="18.75" customHeight="1" thickTop="1" x14ac:dyDescent="0.25">
      <c r="A9" s="242"/>
      <c r="B9" s="242"/>
      <c r="C9" s="252"/>
      <c r="D9" s="252"/>
      <c r="E9" s="252"/>
      <c r="F9" s="252"/>
      <c r="G9" s="252"/>
      <c r="H9" s="252"/>
      <c r="I9" s="248"/>
      <c r="J9" s="248"/>
    </row>
    <row r="10" spans="1:13" s="4" customFormat="1" ht="38.25" customHeight="1" thickBot="1" x14ac:dyDescent="0.3">
      <c r="A10" s="259" t="s">
        <v>7</v>
      </c>
      <c r="B10" s="260"/>
      <c r="C10" s="44">
        <f>D10/D16*100</f>
        <v>22.054606561420819</v>
      </c>
      <c r="D10" s="49">
        <v>85833</v>
      </c>
      <c r="E10" s="44">
        <f>(F10/F16)*100</f>
        <v>36.490276704051034</v>
      </c>
      <c r="F10" s="49">
        <v>195412</v>
      </c>
      <c r="G10" s="44">
        <f>(H10/H16)*100</f>
        <v>34.719203398908185</v>
      </c>
      <c r="H10" s="49">
        <v>144560</v>
      </c>
      <c r="I10" s="261" t="s">
        <v>6</v>
      </c>
      <c r="J10" s="262"/>
      <c r="M10" s="48"/>
    </row>
    <row r="11" spans="1:13" s="4" customFormat="1" ht="38.25" customHeight="1" thickTop="1" thickBot="1" x14ac:dyDescent="0.3">
      <c r="A11" s="253" t="s">
        <v>9</v>
      </c>
      <c r="B11" s="254"/>
      <c r="C11" s="45">
        <f>D11/D16*100</f>
        <v>3.7683974675217891</v>
      </c>
      <c r="D11" s="50">
        <v>14666</v>
      </c>
      <c r="E11" s="45">
        <f>(F11/F16)*100</f>
        <v>2.668444384689217</v>
      </c>
      <c r="F11" s="50">
        <v>14290</v>
      </c>
      <c r="G11" s="125">
        <f>(H11/H16)*100</f>
        <v>3.8425050856331766</v>
      </c>
      <c r="H11" s="50">
        <v>15999</v>
      </c>
      <c r="I11" s="255" t="s">
        <v>8</v>
      </c>
      <c r="J11" s="256"/>
      <c r="M11" s="48"/>
    </row>
    <row r="12" spans="1:13" s="4" customFormat="1" ht="38.25" customHeight="1" thickTop="1" thickBot="1" x14ac:dyDescent="0.3">
      <c r="A12" s="263" t="s">
        <v>12</v>
      </c>
      <c r="B12" s="264"/>
      <c r="C12" s="46">
        <f>D12/D16*100</f>
        <v>7.6051430685742476</v>
      </c>
      <c r="D12" s="51">
        <v>29598</v>
      </c>
      <c r="E12" s="46">
        <f>(F12/F16)*100</f>
        <v>5.452477787861473</v>
      </c>
      <c r="F12" s="51">
        <v>29199</v>
      </c>
      <c r="G12" s="44">
        <f>(H12/H16)*100</f>
        <v>5.5686182208569797</v>
      </c>
      <c r="H12" s="51">
        <v>23186</v>
      </c>
      <c r="I12" s="275" t="s">
        <v>11</v>
      </c>
      <c r="J12" s="276"/>
      <c r="M12" s="48"/>
    </row>
    <row r="13" spans="1:13" s="4" customFormat="1" ht="38.25" customHeight="1" thickTop="1" thickBot="1" x14ac:dyDescent="0.3">
      <c r="A13" s="253" t="s">
        <v>33</v>
      </c>
      <c r="B13" s="254"/>
      <c r="C13" s="45">
        <f>D13/D16*100</f>
        <v>6.5465178424601218</v>
      </c>
      <c r="D13" s="50">
        <v>25478</v>
      </c>
      <c r="E13" s="45">
        <f>(F13/F16)*100</f>
        <v>7.7285917560194051</v>
      </c>
      <c r="F13" s="50">
        <v>41388</v>
      </c>
      <c r="G13" s="125">
        <f>(H13/H16)*100</f>
        <v>10.630474410919161</v>
      </c>
      <c r="H13" s="50">
        <v>44262</v>
      </c>
      <c r="I13" s="255" t="s">
        <v>10</v>
      </c>
      <c r="J13" s="256"/>
      <c r="M13" s="48"/>
    </row>
    <row r="14" spans="1:13" s="4" customFormat="1" ht="38.25" customHeight="1" thickTop="1" thickBot="1" x14ac:dyDescent="0.3">
      <c r="A14" s="263" t="s">
        <v>14</v>
      </c>
      <c r="B14" s="264"/>
      <c r="C14" s="46">
        <f>D14/D16*100</f>
        <v>31.380272570300939</v>
      </c>
      <c r="D14" s="51">
        <v>122127</v>
      </c>
      <c r="E14" s="46">
        <f>(F14/F16)*100</f>
        <v>24.149328313894213</v>
      </c>
      <c r="F14" s="51">
        <v>129324</v>
      </c>
      <c r="G14" s="44">
        <f>(H14/H16)*100</f>
        <v>25.841020825277578</v>
      </c>
      <c r="H14" s="51">
        <v>107594</v>
      </c>
      <c r="I14" s="265" t="s">
        <v>13</v>
      </c>
      <c r="J14" s="266"/>
      <c r="M14" s="48"/>
    </row>
    <row r="15" spans="1:13" s="4" customFormat="1" ht="38.25" customHeight="1" thickTop="1" x14ac:dyDescent="0.25">
      <c r="A15" s="267" t="s">
        <v>16</v>
      </c>
      <c r="B15" s="268"/>
      <c r="C15" s="47">
        <f>D15/D16*100</f>
        <v>28.645062489722083</v>
      </c>
      <c r="D15" s="52">
        <v>111482</v>
      </c>
      <c r="E15" s="47">
        <f>(F15/F16)*100</f>
        <v>23.510881053484663</v>
      </c>
      <c r="F15" s="52">
        <v>125905</v>
      </c>
      <c r="G15" s="47">
        <f>(H15/H16)*100</f>
        <v>19.398178058404923</v>
      </c>
      <c r="H15" s="52">
        <v>80768</v>
      </c>
      <c r="I15" s="269" t="s">
        <v>15</v>
      </c>
      <c r="J15" s="270"/>
      <c r="M15" s="48"/>
    </row>
    <row r="16" spans="1:13" s="4" customFormat="1" ht="52.5" customHeight="1" x14ac:dyDescent="0.25">
      <c r="A16" s="274" t="s">
        <v>3</v>
      </c>
      <c r="B16" s="274"/>
      <c r="C16" s="54">
        <f t="shared" ref="C16:H16" si="0">SUM(C10:C15)</f>
        <v>100</v>
      </c>
      <c r="D16" s="55">
        <f t="shared" si="0"/>
        <v>389184</v>
      </c>
      <c r="E16" s="53">
        <f t="shared" si="0"/>
        <v>100.00000000000001</v>
      </c>
      <c r="F16" s="55">
        <f t="shared" si="0"/>
        <v>535518</v>
      </c>
      <c r="G16" s="53">
        <f t="shared" si="0"/>
        <v>100.00000000000001</v>
      </c>
      <c r="H16" s="55">
        <f t="shared" si="0"/>
        <v>416369</v>
      </c>
      <c r="I16" s="272" t="s">
        <v>2</v>
      </c>
      <c r="J16" s="272"/>
      <c r="M16" s="48"/>
    </row>
    <row r="17" spans="1:10" x14ac:dyDescent="0.25">
      <c r="A17" s="5"/>
      <c r="B17" s="5"/>
      <c r="J17" s="6"/>
    </row>
    <row r="20" spans="1:10" ht="13.5" customHeight="1" x14ac:dyDescent="0.25"/>
  </sheetData>
  <mergeCells count="26">
    <mergeCell ref="A16:B16"/>
    <mergeCell ref="I16:J16"/>
    <mergeCell ref="A12:B12"/>
    <mergeCell ref="I12:J12"/>
    <mergeCell ref="A13:B13"/>
    <mergeCell ref="I13:J13"/>
    <mergeCell ref="A14:B14"/>
    <mergeCell ref="I14:J14"/>
    <mergeCell ref="A10:B10"/>
    <mergeCell ref="I10:J10"/>
    <mergeCell ref="A11:B11"/>
    <mergeCell ref="I11:J11"/>
    <mergeCell ref="A15:B15"/>
    <mergeCell ref="I15:J15"/>
    <mergeCell ref="A1:J1"/>
    <mergeCell ref="A7:B9"/>
    <mergeCell ref="C7:D7"/>
    <mergeCell ref="E7:F7"/>
    <mergeCell ref="G7:H7"/>
    <mergeCell ref="I7:J9"/>
    <mergeCell ref="C8:C9"/>
    <mergeCell ref="D8:D9"/>
    <mergeCell ref="E8:E9"/>
    <mergeCell ref="F8:F9"/>
    <mergeCell ref="G8:G9"/>
    <mergeCell ref="H8:H9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7 -2017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إحصاءات تجارة الجملة والتجزئة الفصل السابع 2017</DocumentDescription>
    <TaxKeywordTaxHTField xmlns="b1657202-86a7-46c3-ba71-02bb0da5a392">
      <Terms xmlns="http://schemas.microsoft.com/office/infopath/2007/PartnerControls"/>
    </TaxKeywordTaxHTField>
    <Year xmlns="b1657202-86a7-46c3-ba71-02bb0da5a392">2017</Year>
    <PublishingStartDate xmlns="http://schemas.microsoft.com/sharepoint/v3">2019-02-14T15:00:00+00:00</PublishingStartDate>
    <Visible xmlns="b1657202-86a7-46c3-ba71-02bb0da5a392">true</Visible>
    <ArabicTitle xmlns="b1657202-86a7-46c3-ba71-02bb0da5a392">إحصاءات تجارة الجملة والتجزئة الفصل السابع 2017 </ArabicTitle>
    <DocumentDescription0 xmlns="423524d6-f9d7-4b47-aadf-7b8f6888b7b0">Wholesale and Retail Trade Statistics Chapter 7 -2017</DocumentDescription0>
    <DocPeriodicity xmlns="423524d6-f9d7-4b47-aadf-7b8f6888b7b0">Annual</DocPeriodic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F3F6E-6E20-42B2-A9BC-7FAB28DEED56}">
  <ds:schemaRefs>
    <ds:schemaRef ds:uri="http://purl.org/dc/elements/1.1/"/>
    <ds:schemaRef ds:uri="http://purl.org/dc/dcmitype/"/>
    <ds:schemaRef ds:uri="http://schemas.microsoft.com/office/infopath/2007/PartnerControls"/>
    <ds:schemaRef ds:uri="b1657202-86a7-46c3-ba71-02bb0da5a392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B5CF4B-4792-4AD1-9627-9E07C98A1465}"/>
</file>

<file path=customXml/itemProps3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Gr_17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Gr_17!Print_Area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Statistics Chapter 7 -2017</dc:title>
  <dc:creator>Mr. Sabir</dc:creator>
  <cp:keywords/>
  <cp:lastModifiedBy>Saber Abd El_Zaher</cp:lastModifiedBy>
  <cp:lastPrinted>2019-01-28T04:28:54Z</cp:lastPrinted>
  <dcterms:created xsi:type="dcterms:W3CDTF">1998-01-05T07:20:42Z</dcterms:created>
  <dcterms:modified xsi:type="dcterms:W3CDTF">2019-01-30T05:47:42Z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Wholesale and Retail Trade Statistics Chapter 7 -2017</vt:lpwstr>
  </property>
</Properties>
</file>